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Daily" sheetId="2" state="visible" r:id="rId2"/>
    <sheet name="Weekly" sheetId="3" state="visible" r:id="rId3"/>
    <sheet name="Monthly" sheetId="4" state="visible" r:id="rId4"/>
    <sheet name="Quarterly" sheetId="5" state="visible" r:id="rId5"/>
    <sheet name="Annually" sheetId="6" state="visible" r:id="rId6"/>
    <sheet name="12 month schedule" sheetId="7" state="visible" r:id="rId7"/>
  </sheets>
  <definedNames>
    <definedName name="_xlnm._FilterDatabase" localSheetId="1" hidden="1">'Daily'!$A$5:$J$69</definedName>
    <definedName name="_xlnm.Print_Titles" localSheetId="1">'Daily'!$5:$5</definedName>
    <definedName name="_xlnm._FilterDatabase" localSheetId="2" hidden="1">'Weekly'!$A$5:$J$60</definedName>
    <definedName name="_xlnm.Print_Titles" localSheetId="2">'Weekly'!$5:$5</definedName>
    <definedName name="_xlnm._FilterDatabase" localSheetId="3" hidden="1">'Monthly'!$A$5:$J$60</definedName>
    <definedName name="_xlnm.Print_Titles" localSheetId="3">'Monthly'!$5:$5</definedName>
    <definedName name="_xlnm._FilterDatabase" localSheetId="4" hidden="1">'Quarterly'!$A$5:$J$60</definedName>
    <definedName name="_xlnm.Print_Titles" localSheetId="4">'Quarterly'!$5:$5</definedName>
    <definedName name="_xlnm._FilterDatabase" localSheetId="5" hidden="1">'Annually'!$A$5:$J$60</definedName>
    <definedName name="_xlnm.Print_Titles" localSheetId="5">'Annually'!$5:$5</definedName>
    <definedName name="_xlnm._FilterDatabase" localSheetId="6" hidden="1">'12 month schedule'!$A$5:$P$110</definedName>
    <definedName name="_xlnm.Print_Titles" localSheetId="6">'12 month schedule'!$4:$5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15">
    <font>
      <name val="Calibri"/>
      <family val="2"/>
      <color theme="1"/>
      <sz val="11"/>
      <scheme val="minor"/>
    </font>
    <font>
      <name val="Calibri"/>
      <b val="1"/>
      <color rgb="000F1720"/>
      <sz val="16"/>
    </font>
    <font>
      <name val="Calibri"/>
      <color rgb="00586675"/>
      <sz val="10"/>
    </font>
    <font>
      <name val="Calibri"/>
      <b val="1"/>
      <color rgb="009C5700"/>
      <sz val="10"/>
    </font>
    <font>
      <name val="Calibri"/>
      <b val="1"/>
      <color rgb="00FFFFFF"/>
      <sz val="11"/>
    </font>
    <font>
      <name val="Calibri"/>
      <color rgb="000F1720"/>
      <sz val="11"/>
    </font>
    <font>
      <i val="1"/>
      <color rgb="00586675"/>
      <sz val="10"/>
    </font>
    <font>
      <b val="1"/>
      <color rgb="000F1720"/>
    </font>
    <font>
      <name val="Calibri"/>
      <b val="1"/>
      <color rgb="000F1720"/>
      <sz val="22"/>
    </font>
    <font>
      <color rgb="00586675"/>
      <sz val="10"/>
    </font>
    <font>
      <b val="1"/>
      <color rgb="000B6B63"/>
      <sz val="13"/>
    </font>
    <font>
      <color rgb="000F1720"/>
    </font>
    <font>
      <i val="1"/>
      <color rgb="00586675"/>
      <sz val="9"/>
    </font>
    <font>
      <color rgb="000F1720"/>
      <sz val="11"/>
    </font>
    <font>
      <b val="1"/>
      <color rgb="009C5700"/>
    </font>
  </fonts>
  <fills count="6">
    <fill>
      <patternFill/>
    </fill>
    <fill>
      <patternFill patternType="gray125"/>
    </fill>
    <fill>
      <patternFill patternType="solid">
        <fgColor rgb="000B6B63"/>
      </patternFill>
    </fill>
    <fill>
      <patternFill patternType="solid">
        <fgColor rgb="00FFF8E1"/>
      </patternFill>
    </fill>
    <fill>
      <patternFill patternType="solid">
        <fgColor rgb="00F6F8FB"/>
      </patternFill>
    </fill>
    <fill>
      <patternFill patternType="solid">
        <fgColor rgb="00CFE7E4"/>
      </patternFill>
    </fill>
  </fills>
  <borders count="2">
    <border>
      <left/>
      <right/>
      <top/>
      <bottom/>
      <diagonal/>
    </border>
    <border>
      <left style="thin">
        <color rgb="00D6DDE8"/>
      </left>
      <right style="thin">
        <color rgb="00D6DDE8"/>
      </right>
      <top style="thin">
        <color rgb="00D6DDE8"/>
      </top>
      <bottom style="thin">
        <color rgb="00D6DDE8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7" fillId="3" borderId="1" pivotButton="0" quotePrefix="0" xfId="0"/>
    <xf numFmtId="0" fontId="0" fillId="3" borderId="1" pivotButton="0" quotePrefix="0" xfId="0"/>
    <xf numFmtId="0" fontId="6" fillId="0" borderId="0" pivotButton="0" quotePrefix="0" xfId="0"/>
    <xf numFmtId="0" fontId="11" fillId="3" borderId="1" pivotButton="0" quotePrefix="0" xfId="0"/>
    <xf numFmtId="164" fontId="11" fillId="3" borderId="1" pivotButton="0" quotePrefix="0" xfId="0"/>
    <xf numFmtId="0" fontId="4" fillId="2" borderId="1" applyAlignment="1" pivotButton="0" quotePrefix="0" xfId="0">
      <alignment vertical="center" wrapText="1"/>
    </xf>
    <xf numFmtId="0" fontId="7" fillId="0" borderId="1" pivotButton="0" quotePrefix="0" xfId="0"/>
    <xf numFmtId="0" fontId="11" fillId="0" borderId="1" pivotButton="0" quotePrefix="0" xfId="0"/>
    <xf numFmtId="9" fontId="11" fillId="0" borderId="1" pivotButton="0" quotePrefix="0" xfId="0"/>
    <xf numFmtId="0" fontId="7" fillId="5" borderId="1" pivotButton="0" quotePrefix="0" xfId="0"/>
    <xf numFmtId="9" fontId="7" fillId="5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top"/>
    </xf>
    <xf numFmtId="0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0" borderId="0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/>
    </xf>
    <xf numFmtId="0" fontId="0" fillId="4" borderId="1" applyAlignment="1" pivotButton="0" quotePrefix="0" xfId="0">
      <alignment horizontal="center" vertical="top"/>
    </xf>
  </cellXfs>
  <cellStyles count="1">
    <cellStyle name="Normal" xfId="0" builtinId="0" hidden="0"/>
  </cellStyles>
  <dxfs count="6">
    <dxf>
      <font>
        <b val="1"/>
        <color rgb="009C5700"/>
      </font>
      <fill>
        <patternFill patternType="solid">
          <fgColor rgb="00FFEB9C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FEB9C"/>
        </patternFill>
      </fill>
    </dxf>
    <dxf>
      <font>
        <color rgb="00586675"/>
      </font>
      <fill>
        <patternFill patternType="solid">
          <fgColor rgb="00EDEFF2"/>
        </patternFill>
      </fill>
    </dxf>
    <dxf>
      <font>
        <b val="1"/>
        <color rgb="000B6B63"/>
      </font>
      <fill>
        <patternFill patternType="solid">
          <fgColor rgb="00CFE7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96809"/>
    <outlinePr summaryBelow="1" summaryRight="1"/>
    <pageSetUpPr fitToPage="1"/>
  </sheetPr>
  <dimension ref="B1:I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5" customWidth="1" min="2" max="2"/>
    <col width="11" customWidth="1" min="3" max="3"/>
    <col width="10" customWidth="1" min="4" max="4"/>
    <col width="15" customWidth="1" min="5" max="5"/>
    <col width="10" customWidth="1" min="6" max="6"/>
    <col width="12" customWidth="1" min="7" max="7"/>
    <col width="14" customWidth="1" min="8" max="8"/>
    <col width="11" customWidth="1" min="9" max="9"/>
  </cols>
  <sheetData>
    <row r="1" ht="32" customHeight="1">
      <c r="B1" s="1" t="inlineStr">
        <is>
          <t>Preventive maintenance checklist</t>
        </is>
      </c>
    </row>
    <row r="2">
      <c r="B2" s="2" t="inlineStr">
        <is>
          <t>Free template from OEE Lab: oeelab.com/preventive-maintenance-checklist-template. Updated October 2026.</t>
        </is>
      </c>
    </row>
    <row r="4">
      <c r="B4" s="3" t="inlineStr">
        <is>
          <t>Checklist details</t>
        </is>
      </c>
    </row>
    <row r="5">
      <c r="B5" s="4" t="inlineStr">
        <is>
          <t>Machine type</t>
        </is>
      </c>
      <c r="C5" s="5" t="inlineStr">
        <is>
          <t>All machine types</t>
        </is>
      </c>
      <c r="D5" s="6" t="n"/>
      <c r="E5" s="6" t="n"/>
      <c r="F5" s="6" t="n"/>
      <c r="H5" s="7" t="inlineStr">
        <is>
          <t>pick from the list</t>
        </is>
      </c>
    </row>
    <row r="6">
      <c r="B6" s="4" t="inlineStr">
        <is>
          <t>Asset name or ID</t>
        </is>
      </c>
      <c r="C6" s="8" t="n"/>
      <c r="D6" s="6" t="n"/>
      <c r="E6" s="6" t="n"/>
      <c r="F6" s="6" t="n"/>
    </row>
    <row r="7">
      <c r="B7" s="4" t="inlineStr">
        <is>
          <t>Location or line</t>
        </is>
      </c>
      <c r="C7" s="8" t="n"/>
      <c r="D7" s="6" t="n"/>
      <c r="E7" s="6" t="n"/>
      <c r="F7" s="6" t="n"/>
    </row>
    <row r="8">
      <c r="B8" s="4" t="inlineStr">
        <is>
          <t>Checklist owner</t>
        </is>
      </c>
      <c r="C8" s="8" t="n"/>
      <c r="D8" s="6" t="n"/>
      <c r="E8" s="6" t="n"/>
      <c r="F8" s="6" t="n"/>
    </row>
    <row r="9">
      <c r="B9" s="4" t="inlineStr">
        <is>
          <t>Round started</t>
        </is>
      </c>
      <c r="C9" s="9" t="n"/>
      <c r="D9" s="6" t="n"/>
      <c r="E9" s="6" t="n"/>
      <c r="F9" s="6" t="n"/>
      <c r="H9" s="7" t="inlineStr">
        <is>
          <t>tasks not done yet are due from this date</t>
        </is>
      </c>
    </row>
    <row r="10">
      <c r="B10" s="4" t="inlineStr">
        <is>
          <t>Quarterly tasks start in</t>
        </is>
      </c>
      <c r="C10" s="8" t="inlineStr">
        <is>
          <t>January</t>
        </is>
      </c>
      <c r="D10" s="6" t="n"/>
      <c r="E10" s="6" t="n"/>
      <c r="F10" s="6" t="n"/>
      <c r="H10" s="7" t="inlineStr">
        <is>
          <t>for the 12 month schedule</t>
        </is>
      </c>
    </row>
    <row r="11">
      <c r="B11" s="4" t="inlineStr">
        <is>
          <t>Annual tasks in</t>
        </is>
      </c>
      <c r="C11" s="8" t="inlineStr">
        <is>
          <t>January</t>
        </is>
      </c>
      <c r="D11" s="6" t="n"/>
      <c r="E11" s="6" t="n"/>
      <c r="F11" s="6" t="n"/>
    </row>
    <row r="13">
      <c r="B13" s="3" t="inlineStr">
        <is>
          <t>Summary for the machine type above</t>
        </is>
      </c>
    </row>
    <row r="14" ht="30" customHeight="1">
      <c r="B14" s="10" t="inlineStr">
        <is>
          <t>Frequency</t>
        </is>
      </c>
      <c r="C14" s="10" t="inlineStr">
        <is>
          <t>Tasks</t>
        </is>
      </c>
      <c r="D14" s="10" t="inlineStr">
        <is>
          <t>Done</t>
        </is>
      </c>
      <c r="E14" s="10" t="inlineStr">
        <is>
          <t>Problem found</t>
        </is>
      </c>
      <c r="F14" s="10" t="inlineStr">
        <is>
          <t>N/A</t>
        </is>
      </c>
      <c r="G14" s="10" t="inlineStr">
        <is>
          <t>Still open</t>
        </is>
      </c>
      <c r="H14" s="10" t="inlineStr">
        <is>
          <t>Completion</t>
        </is>
      </c>
      <c r="I14" s="10" t="inlineStr">
        <is>
          <t>Due now</t>
        </is>
      </c>
    </row>
    <row r="15">
      <c r="B15" s="11" t="inlineStr">
        <is>
          <t>Daily</t>
        </is>
      </c>
      <c r="C15" s="12">
        <f>IF($C$5="All machine types",COUNTA('Daily'!$C$6:$C$400),COUNTIF('Daily'!$B$6:$B$400,$C$5))</f>
        <v>39</v>
      </c>
      <c r="D15" s="12">
        <f>IF($C$5="All machine types",COUNTIF('Daily'!$E$6:$E$400,"Done"),COUNTIFS('Daily'!$B$6:$B$400,$C$5,'Daily'!$E$6:$E$400,"Done"))</f>
        <v>0</v>
      </c>
      <c r="E15" s="12">
        <f>IF($C$5="All machine types",COUNTIF('Daily'!$E$6:$E$400,"Problem found"),COUNTIFS('Daily'!$B$6:$B$400,$C$5,'Daily'!$E$6:$E$400,"Problem found"))</f>
        <v>0</v>
      </c>
      <c r="F15" s="12">
        <f>IF($C$5="All machine types",COUNTIF('Daily'!$E$6:$E$400,"N/A"),COUNTIFS('Daily'!$B$6:$B$400,$C$5,'Daily'!$E$6:$E$400,"N/A"))</f>
        <v>0</v>
      </c>
      <c r="G15" s="12">
        <f>MAX(0,C15-D15-E15-F15)</f>
        <v>39</v>
      </c>
      <c r="H15" s="13">
        <f>IF(C15-F15&lt;=0,"",(D15+E15)/(C15-F15))</f>
        <v>0</v>
      </c>
      <c r="I15" s="12">
        <f>IF($C$5="All machine types",COUNTIF('Daily'!$I$6:$I$400,"Due now"),COUNTIFS('Daily'!$B$6:$B$400,$C$5,'Daily'!$I$6:$I$400,"Due now"))</f>
        <v>0</v>
      </c>
    </row>
    <row r="16">
      <c r="B16" s="11" t="inlineStr">
        <is>
          <t>Weekly</t>
        </is>
      </c>
      <c r="C16" s="12">
        <f>IF($C$5="All machine types",COUNTA('Weekly'!$C$6:$C$400),COUNTIF('Weekly'!$B$6:$B$400,$C$5))</f>
        <v>30</v>
      </c>
      <c r="D16" s="12">
        <f>IF($C$5="All machine types",COUNTIF('Weekly'!$E$6:$E$400,"Done"),COUNTIFS('Weekly'!$B$6:$B$400,$C$5,'Weekly'!$E$6:$E$400,"Done"))</f>
        <v>0</v>
      </c>
      <c r="E16" s="12">
        <f>IF($C$5="All machine types",COUNTIF('Weekly'!$E$6:$E$400,"Problem found"),COUNTIFS('Weekly'!$B$6:$B$400,$C$5,'Weekly'!$E$6:$E$400,"Problem found"))</f>
        <v>0</v>
      </c>
      <c r="F16" s="12">
        <f>IF($C$5="All machine types",COUNTIF('Weekly'!$E$6:$E$400,"N/A"),COUNTIFS('Weekly'!$B$6:$B$400,$C$5,'Weekly'!$E$6:$E$400,"N/A"))</f>
        <v>0</v>
      </c>
      <c r="G16" s="12">
        <f>MAX(0,C16-D16-E16-F16)</f>
        <v>30</v>
      </c>
      <c r="H16" s="13">
        <f>IF(C16-F16&lt;=0,"",(D16+E16)/(C16-F16))</f>
        <v>0</v>
      </c>
      <c r="I16" s="12">
        <f>IF($C$5="All machine types",COUNTIF('Weekly'!$I$6:$I$400,"Due now"),COUNTIFS('Weekly'!$B$6:$B$400,$C$5,'Weekly'!$I$6:$I$400,"Due now"))</f>
        <v>0</v>
      </c>
    </row>
    <row r="17">
      <c r="B17" s="11" t="inlineStr">
        <is>
          <t>Monthly</t>
        </is>
      </c>
      <c r="C17" s="12">
        <f>IF($C$5="All machine types",COUNTA('Monthly'!$C$6:$C$400),COUNTIF('Monthly'!$B$6:$B$400,$C$5))</f>
        <v>30</v>
      </c>
      <c r="D17" s="12">
        <f>IF($C$5="All machine types",COUNTIF('Monthly'!$E$6:$E$400,"Done"),COUNTIFS('Monthly'!$B$6:$B$400,$C$5,'Monthly'!$E$6:$E$400,"Done"))</f>
        <v>0</v>
      </c>
      <c r="E17" s="12">
        <f>IF($C$5="All machine types",COUNTIF('Monthly'!$E$6:$E$400,"Problem found"),COUNTIFS('Monthly'!$B$6:$B$400,$C$5,'Monthly'!$E$6:$E$400,"Problem found"))</f>
        <v>0</v>
      </c>
      <c r="F17" s="12">
        <f>IF($C$5="All machine types",COUNTIF('Monthly'!$E$6:$E$400,"N/A"),COUNTIFS('Monthly'!$B$6:$B$400,$C$5,'Monthly'!$E$6:$E$400,"N/A"))</f>
        <v>0</v>
      </c>
      <c r="G17" s="12">
        <f>MAX(0,C17-D17-E17-F17)</f>
        <v>30</v>
      </c>
      <c r="H17" s="13">
        <f>IF(C17-F17&lt;=0,"",(D17+E17)/(C17-F17))</f>
        <v>0</v>
      </c>
      <c r="I17" s="12">
        <f>IF($C$5="All machine types",COUNTIF('Monthly'!$I$6:$I$400,"Due now"),COUNTIFS('Monthly'!$B$6:$B$400,$C$5,'Monthly'!$I$6:$I$400,"Due now"))</f>
        <v>0</v>
      </c>
    </row>
    <row r="18">
      <c r="B18" s="11" t="inlineStr">
        <is>
          <t>Quarterly</t>
        </is>
      </c>
      <c r="C18" s="12">
        <f>IF($C$5="All machine types",COUNTA('Quarterly'!$C$6:$C$400),COUNTIF('Quarterly'!$B$6:$B$400,$C$5))</f>
        <v>30</v>
      </c>
      <c r="D18" s="12">
        <f>IF($C$5="All machine types",COUNTIF('Quarterly'!$E$6:$E$400,"Done"),COUNTIFS('Quarterly'!$B$6:$B$400,$C$5,'Quarterly'!$E$6:$E$400,"Done"))</f>
        <v>0</v>
      </c>
      <c r="E18" s="12">
        <f>IF($C$5="All machine types",COUNTIF('Quarterly'!$E$6:$E$400,"Problem found"),COUNTIFS('Quarterly'!$B$6:$B$400,$C$5,'Quarterly'!$E$6:$E$400,"Problem found"))</f>
        <v>0</v>
      </c>
      <c r="F18" s="12">
        <f>IF($C$5="All machine types",COUNTIF('Quarterly'!$E$6:$E$400,"N/A"),COUNTIFS('Quarterly'!$B$6:$B$400,$C$5,'Quarterly'!$E$6:$E$400,"N/A"))</f>
        <v>0</v>
      </c>
      <c r="G18" s="12">
        <f>MAX(0,C18-D18-E18-F18)</f>
        <v>30</v>
      </c>
      <c r="H18" s="13">
        <f>IF(C18-F18&lt;=0,"",(D18+E18)/(C18-F18))</f>
        <v>0</v>
      </c>
      <c r="I18" s="12">
        <f>IF($C$5="All machine types",COUNTIF('Quarterly'!$I$6:$I$400,"Due now"),COUNTIFS('Quarterly'!$B$6:$B$400,$C$5,'Quarterly'!$I$6:$I$400,"Due now"))</f>
        <v>0</v>
      </c>
    </row>
    <row r="19">
      <c r="B19" s="11" t="inlineStr">
        <is>
          <t>Annually</t>
        </is>
      </c>
      <c r="C19" s="12">
        <f>IF($C$5="All machine types",COUNTA('Annually'!$C$6:$C$400),COUNTIF('Annually'!$B$6:$B$400,$C$5))</f>
        <v>30</v>
      </c>
      <c r="D19" s="12">
        <f>IF($C$5="All machine types",COUNTIF('Annually'!$E$6:$E$400,"Done"),COUNTIFS('Annually'!$B$6:$B$400,$C$5,'Annually'!$E$6:$E$400,"Done"))</f>
        <v>0</v>
      </c>
      <c r="E19" s="12">
        <f>IF($C$5="All machine types",COUNTIF('Annually'!$E$6:$E$400,"Problem found"),COUNTIFS('Annually'!$B$6:$B$400,$C$5,'Annually'!$E$6:$E$400,"Problem found"))</f>
        <v>0</v>
      </c>
      <c r="F19" s="12">
        <f>IF($C$5="All machine types",COUNTIF('Annually'!$E$6:$E$400,"N/A"),COUNTIFS('Annually'!$B$6:$B$400,$C$5,'Annually'!$E$6:$E$400,"N/A"))</f>
        <v>0</v>
      </c>
      <c r="G19" s="12">
        <f>MAX(0,C19-D19-E19-F19)</f>
        <v>30</v>
      </c>
      <c r="H19" s="13">
        <f>IF(C19-F19&lt;=0,"",(D19+E19)/(C19-F19))</f>
        <v>0</v>
      </c>
      <c r="I19" s="12">
        <f>IF($C$5="All machine types",COUNTIF('Annually'!$I$6:$I$400,"Due now"),COUNTIFS('Annually'!$B$6:$B$400,$C$5,'Annually'!$I$6:$I$400,"Due now"))</f>
        <v>0</v>
      </c>
    </row>
    <row r="20">
      <c r="B20" s="14" t="inlineStr">
        <is>
          <t>All frequencies</t>
        </is>
      </c>
      <c r="C20" s="14">
        <f>SUM(C15:C19)</f>
        <v>159</v>
      </c>
      <c r="D20" s="14">
        <f>SUM(D15:D19)</f>
        <v>0</v>
      </c>
      <c r="E20" s="14">
        <f>SUM(E15:E19)</f>
        <v>0</v>
      </c>
      <c r="F20" s="14">
        <f>SUM(F15:F19)</f>
        <v>0</v>
      </c>
      <c r="G20" s="14">
        <f>SUM(G15:G19)</f>
        <v>159</v>
      </c>
      <c r="H20" s="15">
        <f>IF(C20-F20&lt;=0,"",(D20+E20)/(C20-F20))</f>
        <v>0</v>
      </c>
      <c r="I20" s="14">
        <f>SUM(I15:I19)</f>
        <v>0</v>
      </c>
    </row>
    <row r="21">
      <c r="B21" s="16" t="inlineStr">
        <is>
          <t>Completion = (Done + Problem found) / (Tasks - N/A). Still open = tasks with no status yet or Not done.</t>
        </is>
      </c>
    </row>
    <row r="23">
      <c r="B23" s="3" t="inlineStr">
        <is>
          <t>How to use it</t>
        </is>
      </c>
    </row>
    <row r="24">
      <c r="B24" s="17" t="inlineStr">
        <is>
          <t>1. Pick the machine type in C5 (or keep All machine types). Fill in the asset, location and owner.</t>
        </is>
      </c>
    </row>
    <row r="25">
      <c r="B25" s="17" t="inlineStr">
        <is>
          <t>2. On each frequency sheet, filter column B to your machine type and print it for the round (landscape, fits one page wide).</t>
        </is>
      </c>
    </row>
    <row r="26">
      <c r="B26" s="17" t="inlineStr">
        <is>
          <t>3. On the round, pick a status in column E for every task, and write who did it and the date done.</t>
        </is>
      </c>
    </row>
    <row r="27">
      <c r="B27" s="17" t="inlineStr">
        <is>
          <t>4. Every "Problem found" is flagged "Open a work order". Raise one, and note its number in Notes.</t>
        </is>
      </c>
    </row>
    <row r="28">
      <c r="B28" s="17" t="inlineStr">
        <is>
          <t>5. Next due is worked out from the date done; Flag shows "Due now" when that date has come. Tasks not done yet are due from the round started date (C9).</t>
        </is>
      </c>
    </row>
    <row r="29">
      <c r="B29" s="17" t="inlineStr">
        <is>
          <t>6. Check every line against the manufacturer's manual: it sets the intervals, lubricants, quantities and torque values for your model.</t>
        </is>
      </c>
    </row>
    <row r="30">
      <c r="B30" s="17" t="inlineStr">
        <is>
          <t>7. Add your own tasks in the empty yellow rows at the bottom of each sheet.</t>
        </is>
      </c>
    </row>
    <row r="31">
      <c r="B31" s="17" t="inlineStr">
        <is>
          <t>8. The 12 month schedule sheet marks the months each monthly, quarterly and annual task is due. Set the months in C10 and C11.</t>
        </is>
      </c>
    </row>
    <row r="33">
      <c r="B33" s="18" t="inlineStr">
        <is>
          <t>Safety: isolate and lock out the machine before any task inside guards or covers.</t>
        </is>
      </c>
    </row>
    <row r="34">
      <c r="B34" s="2" t="inlineStr">
        <is>
          <t>Machine types in this file: Pumps (centrifugal), Air compressors, Conveyors, Electric motors, Gearboxes, Filling machines, Packaging machines, CNC machines, Injection molding machines, Hydraulic systems.</t>
        </is>
      </c>
    </row>
    <row r="35">
      <c r="B35" s="2" t="inlineStr">
        <is>
          <t>Free to use and share. More free maintenance and OEE tools at oeelab.com.</t>
        </is>
      </c>
    </row>
  </sheetData>
  <mergeCells count="7">
    <mergeCell ref="C9:F9"/>
    <mergeCell ref="C8:F8"/>
    <mergeCell ref="C6:F6"/>
    <mergeCell ref="C7:F7"/>
    <mergeCell ref="C11:F11"/>
    <mergeCell ref="C10:F10"/>
    <mergeCell ref="C5:F5"/>
  </mergeCells>
  <conditionalFormatting sqref="H15:H20">
    <cfRule type="dataBar" priority="1">
      <dataBar>
        <cfvo type="num" val="0"/>
        <cfvo type="num" val="1"/>
        <color rgb="0035B5A9"/>
      </dataBar>
    </cfRule>
  </conditionalFormatting>
  <conditionalFormatting sqref="I15:I20">
    <cfRule type="cellIs" priority="2" operator="greaterThan" dxfId="0">
      <formula>0</formula>
    </cfRule>
  </conditionalFormatting>
  <dataValidations count="3">
    <dataValidation sqref="C5" showDropDown="0" showInputMessage="1" showErrorMessage="1" allowBlank="0" promptTitle="Machine type" prompt="Pick a machine type, or All machine types" type="list">
      <formula1>"All machine types,Pumps (centrifugal),Air compressors,Conveyors,Electric motors,Gearboxes,Filling machines,Packaging machines,CNC machines,Injection molding machines,Hydraulic systems"</formula1>
    </dataValidation>
    <dataValidation sqref="C9" showDropDown="0" showInputMessage="0" showErrorMessage="0" allowBlank="1" type="date" operator="greaterThan">
      <formula1>36526</formula1>
    </dataValidation>
    <dataValidation sqref="C10:C11" showDropDown="0" showInputMessage="1" showErrorMessage="1" allowBlank="0" promptTitle="Month" prompt="Sets the months on the 12 month schedule sheet" type="list">
      <formula1>"January,February,March,April,May,June,July,August,September,October,November,December"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B6B63"/>
    <outlinePr summaryBelow="1" summaryRight="1"/>
    <pageSetUpPr fitToPage="1"/>
  </sheetPr>
  <dimension ref="A1:J71"/>
  <sheetViews>
    <sheetView showGridLines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62" customWidth="1" min="3" max="3"/>
    <col width="13" customWidth="1" min="4" max="4"/>
    <col width="15" customWidth="1" min="5" max="5"/>
    <col width="16" customWidth="1" min="6" max="6"/>
    <col width="13" customWidth="1" min="7" max="7"/>
    <col width="13" customWidth="1" min="8" max="8"/>
    <col width="19" customWidth="1" min="9" max="9"/>
    <col width="36" customWidth="1" min="10" max="10"/>
  </cols>
  <sheetData>
    <row r="1">
      <c r="A1" s="19" t="inlineStr">
        <is>
          <t>Daily checks</t>
        </is>
      </c>
    </row>
    <row r="2">
      <c r="A2" s="20" t="inlineStr">
        <is>
          <t>Preventive maintenance checklist from OEE Lab (oeelab.com). Pick a status in column E for each task; filter column B to show one machine type. Follow the manufacturer's manual for intervals; these groups are a common starting point.</t>
        </is>
      </c>
    </row>
    <row r="3">
      <c r="A3" s="21" t="inlineStr">
        <is>
          <t>Before you start: isolate and lock out the machine before any task inside guards or covers.</t>
        </is>
      </c>
    </row>
    <row r="5" ht="20" customHeight="1">
      <c r="A5" s="10" t="inlineStr">
        <is>
          <t>#</t>
        </is>
      </c>
      <c r="B5" s="10" t="inlineStr">
        <is>
          <t>Machine type</t>
        </is>
      </c>
      <c r="C5" s="10" t="inlineStr">
        <is>
          <t>Task</t>
        </is>
      </c>
      <c r="D5" s="10" t="inlineStr">
        <is>
          <t>Who</t>
        </is>
      </c>
      <c r="E5" s="10" t="inlineStr">
        <is>
          <t>Status</t>
        </is>
      </c>
      <c r="F5" s="10" t="inlineStr">
        <is>
          <t>Done by</t>
        </is>
      </c>
      <c r="G5" s="10" t="inlineStr">
        <is>
          <t>Date done</t>
        </is>
      </c>
      <c r="H5" s="10" t="inlineStr">
        <is>
          <t>Next due</t>
        </is>
      </c>
      <c r="I5" s="10" t="inlineStr">
        <is>
          <t>Flag</t>
        </is>
      </c>
      <c r="J5" s="10" t="inlineStr">
        <is>
          <t>Notes</t>
        </is>
      </c>
    </row>
    <row r="6">
      <c r="A6" s="22" t="n">
        <v>1</v>
      </c>
      <c r="B6" s="23" t="inlineStr">
        <is>
          <t>Pumps (centrifugal)</t>
        </is>
      </c>
      <c r="C6" s="23" t="inlineStr">
        <is>
          <t>Check the seal, gaskets and pipe joints for leaks</t>
        </is>
      </c>
      <c r="D6" s="23" t="inlineStr">
        <is>
          <t>Operator</t>
        </is>
      </c>
      <c r="E6" s="24" t="n"/>
      <c r="F6" s="24" t="n"/>
      <c r="G6" s="25" t="n"/>
      <c r="H6" s="26" t="str">
        <f>IF(G6="","",G6+1)</f>
        <v/>
      </c>
      <c r="I6" s="23" t="str">
        <f>IF(E6="Problem found","Open a work order",IF(E6="N/A","",IF(H6="",IF(AND(E6&lt;&gt;"Done",Cover!$C$9&lt;&gt;"",Cover!$C$9&lt;=TODAY()),"Due now",""),IF(H6&lt;=TODAY(),"Due now",""))))</f>
        <v/>
      </c>
      <c r="J6" s="24" t="n"/>
    </row>
    <row r="7">
      <c r="A7" s="22" t="n">
        <v>2</v>
      </c>
      <c r="B7" s="23" t="inlineStr">
        <is>
          <t>Pumps (centrifugal)</t>
        </is>
      </c>
      <c r="C7" s="23" t="inlineStr">
        <is>
          <t>Listen for unusual noise or cavitation (a gravel sound) and feel for vibration</t>
        </is>
      </c>
      <c r="D7" s="23" t="inlineStr">
        <is>
          <t>Operator</t>
        </is>
      </c>
      <c r="E7" s="24" t="n"/>
      <c r="F7" s="24" t="n"/>
      <c r="G7" s="25" t="n"/>
      <c r="H7" s="26" t="str">
        <f>IF(G7="","",G7+1)</f>
        <v/>
      </c>
      <c r="I7" s="23" t="str">
        <f>IF(E7="Problem found","Open a work order",IF(E7="N/A","",IF(H7="",IF(AND(E7&lt;&gt;"Done",Cover!$C$9&lt;&gt;"",Cover!$C$9&lt;=TODAY()),"Due now",""),IF(H7&lt;=TODAY(),"Due now",""))))</f>
        <v/>
      </c>
      <c r="J7" s="24" t="n"/>
    </row>
    <row r="8">
      <c r="A8" s="22" t="n">
        <v>3</v>
      </c>
      <c r="B8" s="23" t="inlineStr">
        <is>
          <t>Pumps (centrifugal)</t>
        </is>
      </c>
      <c r="C8" s="23" t="inlineStr">
        <is>
          <t>Read suction and discharge pressure and compare with the normal reading</t>
        </is>
      </c>
      <c r="D8" s="23" t="inlineStr">
        <is>
          <t>Operator</t>
        </is>
      </c>
      <c r="E8" s="24" t="n"/>
      <c r="F8" s="24" t="n"/>
      <c r="G8" s="25" t="n"/>
      <c r="H8" s="26" t="str">
        <f>IF(G8="","",G8+1)</f>
        <v/>
      </c>
      <c r="I8" s="23" t="str">
        <f>IF(E8="Problem found","Open a work order",IF(E8="N/A","",IF(H8="",IF(AND(E8&lt;&gt;"Done",Cover!$C$9&lt;&gt;"",Cover!$C$9&lt;=TODAY()),"Due now",""),IF(H8&lt;=TODAY(),"Due now",""))))</f>
        <v/>
      </c>
      <c r="J8" s="24" t="n"/>
    </row>
    <row r="9">
      <c r="A9" s="22" t="n">
        <v>4</v>
      </c>
      <c r="B9" s="23" t="inlineStr">
        <is>
          <t>Pumps (centrifugal)</t>
        </is>
      </c>
      <c r="C9" s="23" t="inlineStr">
        <is>
          <t>Check bearing housing temperature by touch or with an infrared thermometer</t>
        </is>
      </c>
      <c r="D9" s="23" t="inlineStr">
        <is>
          <t>Operator</t>
        </is>
      </c>
      <c r="E9" s="24" t="n"/>
      <c r="F9" s="24" t="n"/>
      <c r="G9" s="25" t="n"/>
      <c r="H9" s="26" t="str">
        <f>IF(G9="","",G9+1)</f>
        <v/>
      </c>
      <c r="I9" s="23" t="str">
        <f>IF(E9="Problem found","Open a work order",IF(E9="N/A","",IF(H9="",IF(AND(E9&lt;&gt;"Done",Cover!$C$9&lt;&gt;"",Cover!$C$9&lt;=TODAY()),"Due now",""),IF(H9&lt;=TODAY(),"Due now",""))))</f>
        <v/>
      </c>
      <c r="J9" s="24" t="n"/>
    </row>
    <row r="10">
      <c r="A10" s="27" t="n">
        <v>5</v>
      </c>
      <c r="B10" s="28" t="inlineStr">
        <is>
          <t>Air compressors</t>
        </is>
      </c>
      <c r="C10" s="28" t="inlineStr">
        <is>
          <t>Drain condensate from the receiver and filters, or check that the automatic drains work</t>
        </is>
      </c>
      <c r="D10" s="28" t="inlineStr">
        <is>
          <t>Operator</t>
        </is>
      </c>
      <c r="E10" s="24" t="n"/>
      <c r="F10" s="24" t="n"/>
      <c r="G10" s="25" t="n"/>
      <c r="H10" s="29" t="str">
        <f>IF(G10="","",G10+1)</f>
        <v/>
      </c>
      <c r="I10" s="28" t="str">
        <f>IF(E10="Problem found","Open a work order",IF(E10="N/A","",IF(H10="",IF(AND(E10&lt;&gt;"Done",Cover!$C$9&lt;&gt;"",Cover!$C$9&lt;=TODAY()),"Due now",""),IF(H10&lt;=TODAY(),"Due now",""))))</f>
        <v/>
      </c>
      <c r="J10" s="24" t="n"/>
    </row>
    <row r="11">
      <c r="A11" s="27" t="n">
        <v>6</v>
      </c>
      <c r="B11" s="28" t="inlineStr">
        <is>
          <t>Air compressors</t>
        </is>
      </c>
      <c r="C11" s="28" t="inlineStr">
        <is>
          <t>Check discharge pressure and temperature against the normal readings</t>
        </is>
      </c>
      <c r="D11" s="28" t="inlineStr">
        <is>
          <t>Operator</t>
        </is>
      </c>
      <c r="E11" s="24" t="n"/>
      <c r="F11" s="24" t="n"/>
      <c r="G11" s="25" t="n"/>
      <c r="H11" s="29" t="str">
        <f>IF(G11="","",G11+1)</f>
        <v/>
      </c>
      <c r="I11" s="28" t="str">
        <f>IF(E11="Problem found","Open a work order",IF(E11="N/A","",IF(H11="",IF(AND(E11&lt;&gt;"Done",Cover!$C$9&lt;&gt;"",Cover!$C$9&lt;=TODAY()),"Due now",""),IF(H11&lt;=TODAY(),"Due now",""))))</f>
        <v/>
      </c>
      <c r="J11" s="24" t="n"/>
    </row>
    <row r="12">
      <c r="A12" s="27" t="n">
        <v>7</v>
      </c>
      <c r="B12" s="28" t="inlineStr">
        <is>
          <t>Air compressors</t>
        </is>
      </c>
      <c r="C12" s="28" t="inlineStr">
        <is>
          <t>Check the oil level on oil-lubricated units</t>
        </is>
      </c>
      <c r="D12" s="28" t="inlineStr">
        <is>
          <t>Operator</t>
        </is>
      </c>
      <c r="E12" s="24" t="n"/>
      <c r="F12" s="24" t="n"/>
      <c r="G12" s="25" t="n"/>
      <c r="H12" s="29" t="str">
        <f>IF(G12="","",G12+1)</f>
        <v/>
      </c>
      <c r="I12" s="28" t="str">
        <f>IF(E12="Problem found","Open a work order",IF(E12="N/A","",IF(H12="",IF(AND(E12&lt;&gt;"Done",Cover!$C$9&lt;&gt;"",Cover!$C$9&lt;=TODAY()),"Due now",""),IF(H12&lt;=TODAY(),"Due now",""))))</f>
        <v/>
      </c>
      <c r="J12" s="24" t="n"/>
    </row>
    <row r="13">
      <c r="A13" s="27" t="n">
        <v>8</v>
      </c>
      <c r="B13" s="28" t="inlineStr">
        <is>
          <t>Air compressors</t>
        </is>
      </c>
      <c r="C13" s="28" t="inlineStr">
        <is>
          <t>Listen for air leaks and unusual noise</t>
        </is>
      </c>
      <c r="D13" s="28" t="inlineStr">
        <is>
          <t>Operator</t>
        </is>
      </c>
      <c r="E13" s="24" t="n"/>
      <c r="F13" s="24" t="n"/>
      <c r="G13" s="25" t="n"/>
      <c r="H13" s="29" t="str">
        <f>IF(G13="","",G13+1)</f>
        <v/>
      </c>
      <c r="I13" s="28" t="str">
        <f>IF(E13="Problem found","Open a work order",IF(E13="N/A","",IF(H13="",IF(AND(E13&lt;&gt;"Done",Cover!$C$9&lt;&gt;"",Cover!$C$9&lt;=TODAY()),"Due now",""),IF(H13&lt;=TODAY(),"Due now",""))))</f>
        <v/>
      </c>
      <c r="J13" s="24" t="n"/>
    </row>
    <row r="14">
      <c r="A14" s="22" t="n">
        <v>9</v>
      </c>
      <c r="B14" s="23" t="inlineStr">
        <is>
          <t>Conveyors</t>
        </is>
      </c>
      <c r="C14" s="23" t="inlineStr">
        <is>
          <t>Check belt tracking and look for edge damage or tears</t>
        </is>
      </c>
      <c r="D14" s="23" t="inlineStr">
        <is>
          <t>Operator</t>
        </is>
      </c>
      <c r="E14" s="24" t="n"/>
      <c r="F14" s="24" t="n"/>
      <c r="G14" s="25" t="n"/>
      <c r="H14" s="26" t="str">
        <f>IF(G14="","",G14+1)</f>
        <v/>
      </c>
      <c r="I14" s="23" t="str">
        <f>IF(E14="Problem found","Open a work order",IF(E14="N/A","",IF(H14="",IF(AND(E14&lt;&gt;"Done",Cover!$C$9&lt;&gt;"",Cover!$C$9&lt;=TODAY()),"Due now",""),IF(H14&lt;=TODAY(),"Due now",""))))</f>
        <v/>
      </c>
      <c r="J14" s="24" t="n"/>
    </row>
    <row r="15">
      <c r="A15" s="22" t="n">
        <v>10</v>
      </c>
      <c r="B15" s="23" t="inlineStr">
        <is>
          <t>Conveyors</t>
        </is>
      </c>
      <c r="C15" s="23" t="inlineStr">
        <is>
          <t>Clear material build-up at pulleys, rollers and transfer points, with the conveyor stopped and locked out</t>
        </is>
      </c>
      <c r="D15" s="23" t="inlineStr">
        <is>
          <t>Operator</t>
        </is>
      </c>
      <c r="E15" s="24" t="n"/>
      <c r="F15" s="24" t="n"/>
      <c r="G15" s="25" t="n"/>
      <c r="H15" s="26" t="str">
        <f>IF(G15="","",G15+1)</f>
        <v/>
      </c>
      <c r="I15" s="23" t="str">
        <f>IF(E15="Problem found","Open a work order",IF(E15="N/A","",IF(H15="",IF(AND(E15&lt;&gt;"Done",Cover!$C$9&lt;&gt;"",Cover!$C$9&lt;=TODAY()),"Due now",""),IF(H15&lt;=TODAY(),"Due now",""))))</f>
        <v/>
      </c>
      <c r="J15" s="24" t="n"/>
    </row>
    <row r="16">
      <c r="A16" s="22" t="n">
        <v>11</v>
      </c>
      <c r="B16" s="23" t="inlineStr">
        <is>
          <t>Conveyors</t>
        </is>
      </c>
      <c r="C16" s="23" t="inlineStr">
        <is>
          <t>Listen for noisy rollers or bearings</t>
        </is>
      </c>
      <c r="D16" s="23" t="inlineStr">
        <is>
          <t>Operator</t>
        </is>
      </c>
      <c r="E16" s="24" t="n"/>
      <c r="F16" s="24" t="n"/>
      <c r="G16" s="25" t="n"/>
      <c r="H16" s="26" t="str">
        <f>IF(G16="","",G16+1)</f>
        <v/>
      </c>
      <c r="I16" s="23" t="str">
        <f>IF(E16="Problem found","Open a work order",IF(E16="N/A","",IF(H16="",IF(AND(E16&lt;&gt;"Done",Cover!$C$9&lt;&gt;"",Cover!$C$9&lt;=TODAY()),"Due now",""),IF(H16&lt;=TODAY(),"Due now",""))))</f>
        <v/>
      </c>
      <c r="J16" s="24" t="n"/>
    </row>
    <row r="17">
      <c r="A17" s="22" t="n">
        <v>12</v>
      </c>
      <c r="B17" s="23" t="inlineStr">
        <is>
          <t>Conveyors</t>
        </is>
      </c>
      <c r="C17" s="23" t="inlineStr">
        <is>
          <t>Check that all guards are in place</t>
        </is>
      </c>
      <c r="D17" s="23" t="inlineStr">
        <is>
          <t>Operator</t>
        </is>
      </c>
      <c r="E17" s="24" t="n"/>
      <c r="F17" s="24" t="n"/>
      <c r="G17" s="25" t="n"/>
      <c r="H17" s="26" t="str">
        <f>IF(G17="","",G17+1)</f>
        <v/>
      </c>
      <c r="I17" s="23" t="str">
        <f>IF(E17="Problem found","Open a work order",IF(E17="N/A","",IF(H17="",IF(AND(E17&lt;&gt;"Done",Cover!$C$9&lt;&gt;"",Cover!$C$9&lt;=TODAY()),"Due now",""),IF(H17&lt;=TODAY(),"Due now",""))))</f>
        <v/>
      </c>
      <c r="J17" s="24" t="n"/>
    </row>
    <row r="18">
      <c r="A18" s="27" t="n">
        <v>13</v>
      </c>
      <c r="B18" s="28" t="inlineStr">
        <is>
          <t>Electric motors</t>
        </is>
      </c>
      <c r="C18" s="28" t="inlineStr">
        <is>
          <t>Listen for unusual noise and feel for vibration</t>
        </is>
      </c>
      <c r="D18" s="28" t="inlineStr">
        <is>
          <t>Operator</t>
        </is>
      </c>
      <c r="E18" s="24" t="n"/>
      <c r="F18" s="24" t="n"/>
      <c r="G18" s="25" t="n"/>
      <c r="H18" s="29" t="str">
        <f>IF(G18="","",G18+1)</f>
        <v/>
      </c>
      <c r="I18" s="28" t="str">
        <f>IF(E18="Problem found","Open a work order",IF(E18="N/A","",IF(H18="",IF(AND(E18&lt;&gt;"Done",Cover!$C$9&lt;&gt;"",Cover!$C$9&lt;=TODAY()),"Due now",""),IF(H18&lt;=TODAY(),"Due now",""))))</f>
        <v/>
      </c>
      <c r="J18" s="24" t="n"/>
    </row>
    <row r="19">
      <c r="A19" s="27" t="n">
        <v>14</v>
      </c>
      <c r="B19" s="28" t="inlineStr">
        <is>
          <t>Electric motors</t>
        </is>
      </c>
      <c r="C19" s="28" t="inlineStr">
        <is>
          <t>Check the motor is not running hotter than usual, by touch or with an infrared thermometer</t>
        </is>
      </c>
      <c r="D19" s="28" t="inlineStr">
        <is>
          <t>Operator</t>
        </is>
      </c>
      <c r="E19" s="24" t="n"/>
      <c r="F19" s="24" t="n"/>
      <c r="G19" s="25" t="n"/>
      <c r="H19" s="29" t="str">
        <f>IF(G19="","",G19+1)</f>
        <v/>
      </c>
      <c r="I19" s="28" t="str">
        <f>IF(E19="Problem found","Open a work order",IF(E19="N/A","",IF(H19="",IF(AND(E19&lt;&gt;"Done",Cover!$C$9&lt;&gt;"",Cover!$C$9&lt;=TODAY()),"Due now",""),IF(H19&lt;=TODAY(),"Due now",""))))</f>
        <v/>
      </c>
      <c r="J19" s="24" t="n"/>
    </row>
    <row r="20">
      <c r="A20" s="27" t="n">
        <v>15</v>
      </c>
      <c r="B20" s="28" t="inlineStr">
        <is>
          <t>Electric motors</t>
        </is>
      </c>
      <c r="C20" s="28" t="inlineStr">
        <is>
          <t>Keep the fan cover and cooling fins clear of dust and debris</t>
        </is>
      </c>
      <c r="D20" s="28" t="inlineStr">
        <is>
          <t>Operator</t>
        </is>
      </c>
      <c r="E20" s="24" t="n"/>
      <c r="F20" s="24" t="n"/>
      <c r="G20" s="25" t="n"/>
      <c r="H20" s="29" t="str">
        <f>IF(G20="","",G20+1)</f>
        <v/>
      </c>
      <c r="I20" s="28" t="str">
        <f>IF(E20="Problem found","Open a work order",IF(E20="N/A","",IF(H20="",IF(AND(E20&lt;&gt;"Done",Cover!$C$9&lt;&gt;"",Cover!$C$9&lt;=TODAY()),"Due now",""),IF(H20&lt;=TODAY(),"Due now",""))))</f>
        <v/>
      </c>
      <c r="J20" s="24" t="n"/>
    </row>
    <row r="21">
      <c r="A21" s="27" t="n">
        <v>16</v>
      </c>
      <c r="B21" s="28" t="inlineStr">
        <is>
          <t>Electric motors</t>
        </is>
      </c>
      <c r="C21" s="28" t="inlineStr">
        <is>
          <t>Check for a burning smell or discoloration at the terminal box</t>
        </is>
      </c>
      <c r="D21" s="28" t="inlineStr">
        <is>
          <t>Operator</t>
        </is>
      </c>
      <c r="E21" s="24" t="n"/>
      <c r="F21" s="24" t="n"/>
      <c r="G21" s="25" t="n"/>
      <c r="H21" s="29" t="str">
        <f>IF(G21="","",G21+1)</f>
        <v/>
      </c>
      <c r="I21" s="28" t="str">
        <f>IF(E21="Problem found","Open a work order",IF(E21="N/A","",IF(H21="",IF(AND(E21&lt;&gt;"Done",Cover!$C$9&lt;&gt;"",Cover!$C$9&lt;=TODAY()),"Due now",""),IF(H21&lt;=TODAY(),"Due now",""))))</f>
        <v/>
      </c>
      <c r="J21" s="24" t="n"/>
    </row>
    <row r="22">
      <c r="A22" s="22" t="n">
        <v>17</v>
      </c>
      <c r="B22" s="23" t="inlineStr">
        <is>
          <t>Gearboxes</t>
        </is>
      </c>
      <c r="C22" s="23" t="inlineStr">
        <is>
          <t>Check for oil leaks at seals and joints</t>
        </is>
      </c>
      <c r="D22" s="23" t="inlineStr">
        <is>
          <t>Operator</t>
        </is>
      </c>
      <c r="E22" s="24" t="n"/>
      <c r="F22" s="24" t="n"/>
      <c r="G22" s="25" t="n"/>
      <c r="H22" s="26" t="str">
        <f>IF(G22="","",G22+1)</f>
        <v/>
      </c>
      <c r="I22" s="23" t="str">
        <f>IF(E22="Problem found","Open a work order",IF(E22="N/A","",IF(H22="",IF(AND(E22&lt;&gt;"Done",Cover!$C$9&lt;&gt;"",Cover!$C$9&lt;=TODAY()),"Due now",""),IF(H22&lt;=TODAY(),"Due now",""))))</f>
        <v/>
      </c>
      <c r="J22" s="24" t="n"/>
    </row>
    <row r="23">
      <c r="A23" s="22" t="n">
        <v>18</v>
      </c>
      <c r="B23" s="23" t="inlineStr">
        <is>
          <t>Gearboxes</t>
        </is>
      </c>
      <c r="C23" s="23" t="inlineStr">
        <is>
          <t>Listen for unusual noise and feel for heat or vibration</t>
        </is>
      </c>
      <c r="D23" s="23" t="inlineStr">
        <is>
          <t>Operator</t>
        </is>
      </c>
      <c r="E23" s="24" t="n"/>
      <c r="F23" s="24" t="n"/>
      <c r="G23" s="25" t="n"/>
      <c r="H23" s="26" t="str">
        <f>IF(G23="","",G23+1)</f>
        <v/>
      </c>
      <c r="I23" s="23" t="str">
        <f>IF(E23="Problem found","Open a work order",IF(E23="N/A","",IF(H23="",IF(AND(E23&lt;&gt;"Done",Cover!$C$9&lt;&gt;"",Cover!$C$9&lt;=TODAY()),"Due now",""),IF(H23&lt;=TODAY(),"Due now",""))))</f>
        <v/>
      </c>
      <c r="J23" s="24" t="n"/>
    </row>
    <row r="24">
      <c r="A24" s="22" t="n">
        <v>19</v>
      </c>
      <c r="B24" s="23" t="inlineStr">
        <is>
          <t>Gearboxes</t>
        </is>
      </c>
      <c r="C24" s="23" t="inlineStr">
        <is>
          <t>Check the oil level in the sight glass</t>
        </is>
      </c>
      <c r="D24" s="23" t="inlineStr">
        <is>
          <t>Operator</t>
        </is>
      </c>
      <c r="E24" s="24" t="n"/>
      <c r="F24" s="24" t="n"/>
      <c r="G24" s="25" t="n"/>
      <c r="H24" s="26" t="str">
        <f>IF(G24="","",G24+1)</f>
        <v/>
      </c>
      <c r="I24" s="23" t="str">
        <f>IF(E24="Problem found","Open a work order",IF(E24="N/A","",IF(H24="",IF(AND(E24&lt;&gt;"Done",Cover!$C$9&lt;&gt;"",Cover!$C$9&lt;=TODAY()),"Due now",""),IF(H24&lt;=TODAY(),"Due now",""))))</f>
        <v/>
      </c>
      <c r="J24" s="24" t="n"/>
    </row>
    <row r="25">
      <c r="A25" s="27" t="n">
        <v>20</v>
      </c>
      <c r="B25" s="28" t="inlineStr">
        <is>
          <t>Filling machines</t>
        </is>
      </c>
      <c r="C25" s="28" t="inlineStr">
        <is>
          <t>Clean and sanitize product contact parts as your cleaning procedure requires</t>
        </is>
      </c>
      <c r="D25" s="28" t="inlineStr">
        <is>
          <t>Operator</t>
        </is>
      </c>
      <c r="E25" s="24" t="n"/>
      <c r="F25" s="24" t="n"/>
      <c r="G25" s="25" t="n"/>
      <c r="H25" s="29" t="str">
        <f>IF(G25="","",G25+1)</f>
        <v/>
      </c>
      <c r="I25" s="28" t="str">
        <f>IF(E25="Problem found","Open a work order",IF(E25="N/A","",IF(H25="",IF(AND(E25&lt;&gt;"Done",Cover!$C$9&lt;&gt;"",Cover!$C$9&lt;=TODAY()),"Due now",""),IF(H25&lt;=TODAY(),"Due now",""))))</f>
        <v/>
      </c>
      <c r="J25" s="24" t="n"/>
    </row>
    <row r="26">
      <c r="A26" s="27" t="n">
        <v>21</v>
      </c>
      <c r="B26" s="28" t="inlineStr">
        <is>
          <t>Filling machines</t>
        </is>
      </c>
      <c r="C26" s="28" t="inlineStr">
        <is>
          <t>Check fill weights or volumes against the specification at start-up</t>
        </is>
      </c>
      <c r="D26" s="28" t="inlineStr">
        <is>
          <t>Operator</t>
        </is>
      </c>
      <c r="E26" s="24" t="n"/>
      <c r="F26" s="24" t="n"/>
      <c r="G26" s="25" t="n"/>
      <c r="H26" s="29" t="str">
        <f>IF(G26="","",G26+1)</f>
        <v/>
      </c>
      <c r="I26" s="28" t="str">
        <f>IF(E26="Problem found","Open a work order",IF(E26="N/A","",IF(H26="",IF(AND(E26&lt;&gt;"Done",Cover!$C$9&lt;&gt;"",Cover!$C$9&lt;=TODAY()),"Due now",""),IF(H26&lt;=TODAY(),"Due now",""))))</f>
        <v/>
      </c>
      <c r="J26" s="24" t="n"/>
    </row>
    <row r="27">
      <c r="A27" s="27" t="n">
        <v>22</v>
      </c>
      <c r="B27" s="28" t="inlineStr">
        <is>
          <t>Filling machines</t>
        </is>
      </c>
      <c r="C27" s="28" t="inlineStr">
        <is>
          <t>Check the nozzles for drips, blockages and damage</t>
        </is>
      </c>
      <c r="D27" s="28" t="inlineStr">
        <is>
          <t>Operator</t>
        </is>
      </c>
      <c r="E27" s="24" t="n"/>
      <c r="F27" s="24" t="n"/>
      <c r="G27" s="25" t="n"/>
      <c r="H27" s="29" t="str">
        <f>IF(G27="","",G27+1)</f>
        <v/>
      </c>
      <c r="I27" s="28" t="str">
        <f>IF(E27="Problem found","Open a work order",IF(E27="N/A","",IF(H27="",IF(AND(E27&lt;&gt;"Done",Cover!$C$9&lt;&gt;"",Cover!$C$9&lt;=TODAY()),"Due now",""),IF(H27&lt;=TODAY(),"Due now",""))))</f>
        <v/>
      </c>
      <c r="J27" s="24" t="n"/>
    </row>
    <row r="28">
      <c r="A28" s="27" t="n">
        <v>23</v>
      </c>
      <c r="B28" s="28" t="inlineStr">
        <is>
          <t>Filling machines</t>
        </is>
      </c>
      <c r="C28" s="28" t="inlineStr">
        <is>
          <t>Check that guards, doors and interlocks work</t>
        </is>
      </c>
      <c r="D28" s="28" t="inlineStr">
        <is>
          <t>Operator</t>
        </is>
      </c>
      <c r="E28" s="24" t="n"/>
      <c r="F28" s="24" t="n"/>
      <c r="G28" s="25" t="n"/>
      <c r="H28" s="29" t="str">
        <f>IF(G28="","",G28+1)</f>
        <v/>
      </c>
      <c r="I28" s="28" t="str">
        <f>IF(E28="Problem found","Open a work order",IF(E28="N/A","",IF(H28="",IF(AND(E28&lt;&gt;"Done",Cover!$C$9&lt;&gt;"",Cover!$C$9&lt;=TODAY()),"Due now",""),IF(H28&lt;=TODAY(),"Due now",""))))</f>
        <v/>
      </c>
      <c r="J28" s="24" t="n"/>
    </row>
    <row r="29">
      <c r="A29" s="22" t="n">
        <v>24</v>
      </c>
      <c r="B29" s="23" t="inlineStr">
        <is>
          <t>Packaging machines</t>
        </is>
      </c>
      <c r="C29" s="23" t="inlineStr">
        <is>
          <t>Clean film, glue and product residue from the forming, sealing and cutting areas</t>
        </is>
      </c>
      <c r="D29" s="23" t="inlineStr">
        <is>
          <t>Operator</t>
        </is>
      </c>
      <c r="E29" s="24" t="n"/>
      <c r="F29" s="24" t="n"/>
      <c r="G29" s="25" t="n"/>
      <c r="H29" s="26" t="str">
        <f>IF(G29="","",G29+1)</f>
        <v/>
      </c>
      <c r="I29" s="23" t="str">
        <f>IF(E29="Problem found","Open a work order",IF(E29="N/A","",IF(H29="",IF(AND(E29&lt;&gt;"Done",Cover!$C$9&lt;&gt;"",Cover!$C$9&lt;=TODAY()),"Due now",""),IF(H29&lt;=TODAY(),"Due now",""))))</f>
        <v/>
      </c>
      <c r="J29" s="24" t="n"/>
    </row>
    <row r="30">
      <c r="A30" s="22" t="n">
        <v>25</v>
      </c>
      <c r="B30" s="23" t="inlineStr">
        <is>
          <t>Packaging machines</t>
        </is>
      </c>
      <c r="C30" s="23" t="inlineStr">
        <is>
          <t>Check seal quality on the first packs and the sealing jaws for build-up</t>
        </is>
      </c>
      <c r="D30" s="23" t="inlineStr">
        <is>
          <t>Operator</t>
        </is>
      </c>
      <c r="E30" s="24" t="n"/>
      <c r="F30" s="24" t="n"/>
      <c r="G30" s="25" t="n"/>
      <c r="H30" s="26" t="str">
        <f>IF(G30="","",G30+1)</f>
        <v/>
      </c>
      <c r="I30" s="23" t="str">
        <f>IF(E30="Problem found","Open a work order",IF(E30="N/A","",IF(H30="",IF(AND(E30&lt;&gt;"Done",Cover!$C$9&lt;&gt;"",Cover!$C$9&lt;=TODAY()),"Due now",""),IF(H30&lt;=TODAY(),"Due now",""))))</f>
        <v/>
      </c>
      <c r="J30" s="24" t="n"/>
    </row>
    <row r="31">
      <c r="A31" s="22" t="n">
        <v>26</v>
      </c>
      <c r="B31" s="23" t="inlineStr">
        <is>
          <t>Packaging machines</t>
        </is>
      </c>
      <c r="C31" s="23" t="inlineStr">
        <is>
          <t>Check that guards, doors and interlocks work</t>
        </is>
      </c>
      <c r="D31" s="23" t="inlineStr">
        <is>
          <t>Operator</t>
        </is>
      </c>
      <c r="E31" s="24" t="n"/>
      <c r="F31" s="24" t="n"/>
      <c r="G31" s="25" t="n"/>
      <c r="H31" s="26" t="str">
        <f>IF(G31="","",G31+1)</f>
        <v/>
      </c>
      <c r="I31" s="23" t="str">
        <f>IF(E31="Problem found","Open a work order",IF(E31="N/A","",IF(H31="",IF(AND(E31&lt;&gt;"Done",Cover!$C$9&lt;&gt;"",Cover!$C$9&lt;=TODAY()),"Due now",""),IF(H31&lt;=TODAY(),"Due now",""))))</f>
        <v/>
      </c>
      <c r="J31" s="24" t="n"/>
    </row>
    <row r="32">
      <c r="A32" s="22" t="n">
        <v>27</v>
      </c>
      <c r="B32" s="23" t="inlineStr">
        <is>
          <t>Packaging machines</t>
        </is>
      </c>
      <c r="C32" s="23" t="inlineStr">
        <is>
          <t>Check the air pressure at the main regulator</t>
        </is>
      </c>
      <c r="D32" s="23" t="inlineStr">
        <is>
          <t>Operator</t>
        </is>
      </c>
      <c r="E32" s="24" t="n"/>
      <c r="F32" s="24" t="n"/>
      <c r="G32" s="25" t="n"/>
      <c r="H32" s="26" t="str">
        <f>IF(G32="","",G32+1)</f>
        <v/>
      </c>
      <c r="I32" s="23" t="str">
        <f>IF(E32="Problem found","Open a work order",IF(E32="N/A","",IF(H32="",IF(AND(E32&lt;&gt;"Done",Cover!$C$9&lt;&gt;"",Cover!$C$9&lt;=TODAY()),"Due now",""),IF(H32&lt;=TODAY(),"Due now",""))))</f>
        <v/>
      </c>
      <c r="J32" s="24" t="n"/>
    </row>
    <row r="33">
      <c r="A33" s="27" t="n">
        <v>28</v>
      </c>
      <c r="B33" s="28" t="inlineStr">
        <is>
          <t>CNC machines</t>
        </is>
      </c>
      <c r="C33" s="28" t="inlineStr">
        <is>
          <t>Check the way lube and spindle lubrication levels</t>
        </is>
      </c>
      <c r="D33" s="28" t="inlineStr">
        <is>
          <t>Operator</t>
        </is>
      </c>
      <c r="E33" s="24" t="n"/>
      <c r="F33" s="24" t="n"/>
      <c r="G33" s="25" t="n"/>
      <c r="H33" s="29" t="str">
        <f>IF(G33="","",G33+1)</f>
        <v/>
      </c>
      <c r="I33" s="28" t="str">
        <f>IF(E33="Problem found","Open a work order",IF(E33="N/A","",IF(H33="",IF(AND(E33&lt;&gt;"Done",Cover!$C$9&lt;&gt;"",Cover!$C$9&lt;=TODAY()),"Due now",""),IF(H33&lt;=TODAY(),"Due now",""))))</f>
        <v/>
      </c>
      <c r="J33" s="24" t="n"/>
    </row>
    <row r="34">
      <c r="A34" s="27" t="n">
        <v>29</v>
      </c>
      <c r="B34" s="28" t="inlineStr">
        <is>
          <t>CNC machines</t>
        </is>
      </c>
      <c r="C34" s="28" t="inlineStr">
        <is>
          <t>Check coolant level and concentration with a refractometer</t>
        </is>
      </c>
      <c r="D34" s="28" t="inlineStr">
        <is>
          <t>Operator</t>
        </is>
      </c>
      <c r="E34" s="24" t="n"/>
      <c r="F34" s="24" t="n"/>
      <c r="G34" s="25" t="n"/>
      <c r="H34" s="29" t="str">
        <f>IF(G34="","",G34+1)</f>
        <v/>
      </c>
      <c r="I34" s="28" t="str">
        <f>IF(E34="Problem found","Open a work order",IF(E34="N/A","",IF(H34="",IF(AND(E34&lt;&gt;"Done",Cover!$C$9&lt;&gt;"",Cover!$C$9&lt;=TODAY()),"Due now",""),IF(H34&lt;=TODAY(),"Due now",""))))</f>
        <v/>
      </c>
      <c r="J34" s="24" t="n"/>
    </row>
    <row r="35">
      <c r="A35" s="27" t="n">
        <v>30</v>
      </c>
      <c r="B35" s="28" t="inlineStr">
        <is>
          <t>CNC machines</t>
        </is>
      </c>
      <c r="C35" s="28" t="inlineStr">
        <is>
          <t>Clear chips from the work area and check the chip conveyor</t>
        </is>
      </c>
      <c r="D35" s="28" t="inlineStr">
        <is>
          <t>Operator</t>
        </is>
      </c>
      <c r="E35" s="24" t="n"/>
      <c r="F35" s="24" t="n"/>
      <c r="G35" s="25" t="n"/>
      <c r="H35" s="29" t="str">
        <f>IF(G35="","",G35+1)</f>
        <v/>
      </c>
      <c r="I35" s="28" t="str">
        <f>IF(E35="Problem found","Open a work order",IF(E35="N/A","",IF(H35="",IF(AND(E35&lt;&gt;"Done",Cover!$C$9&lt;&gt;"",Cover!$C$9&lt;=TODAY()),"Due now",""),IF(H35&lt;=TODAY(),"Due now",""))))</f>
        <v/>
      </c>
      <c r="J35" s="24" t="n"/>
    </row>
    <row r="36">
      <c r="A36" s="27" t="n">
        <v>31</v>
      </c>
      <c r="B36" s="28" t="inlineStr">
        <is>
          <t>CNC machines</t>
        </is>
      </c>
      <c r="C36" s="28" t="inlineStr">
        <is>
          <t>Check the air pressure and drain the air filter bowl</t>
        </is>
      </c>
      <c r="D36" s="28" t="inlineStr">
        <is>
          <t>Operator</t>
        </is>
      </c>
      <c r="E36" s="24" t="n"/>
      <c r="F36" s="24" t="n"/>
      <c r="G36" s="25" t="n"/>
      <c r="H36" s="29" t="str">
        <f>IF(G36="","",G36+1)</f>
        <v/>
      </c>
      <c r="I36" s="28" t="str">
        <f>IF(E36="Problem found","Open a work order",IF(E36="N/A","",IF(H36="",IF(AND(E36&lt;&gt;"Done",Cover!$C$9&lt;&gt;"",Cover!$C$9&lt;=TODAY()),"Due now",""),IF(H36&lt;=TODAY(),"Due now",""))))</f>
        <v/>
      </c>
      <c r="J36" s="24" t="n"/>
    </row>
    <row r="37">
      <c r="A37" s="22" t="n">
        <v>32</v>
      </c>
      <c r="B37" s="23" t="inlineStr">
        <is>
          <t>Injection molding machines</t>
        </is>
      </c>
      <c r="C37" s="23" t="inlineStr">
        <is>
          <t>Check hydraulic oil level and temperature</t>
        </is>
      </c>
      <c r="D37" s="23" t="inlineStr">
        <is>
          <t>Operator</t>
        </is>
      </c>
      <c r="E37" s="24" t="n"/>
      <c r="F37" s="24" t="n"/>
      <c r="G37" s="25" t="n"/>
      <c r="H37" s="26" t="str">
        <f>IF(G37="","",G37+1)</f>
        <v/>
      </c>
      <c r="I37" s="23" t="str">
        <f>IF(E37="Problem found","Open a work order",IF(E37="N/A","",IF(H37="",IF(AND(E37&lt;&gt;"Done",Cover!$C$9&lt;&gt;"",Cover!$C$9&lt;=TODAY()),"Due now",""),IF(H37&lt;=TODAY(),"Due now",""))))</f>
        <v/>
      </c>
      <c r="J37" s="24" t="n"/>
    </row>
    <row r="38">
      <c r="A38" s="22" t="n">
        <v>33</v>
      </c>
      <c r="B38" s="23" t="inlineStr">
        <is>
          <t>Injection molding machines</t>
        </is>
      </c>
      <c r="C38" s="23" t="inlineStr">
        <is>
          <t>Check mold cooling water flow and temperature</t>
        </is>
      </c>
      <c r="D38" s="23" t="inlineStr">
        <is>
          <t>Operator</t>
        </is>
      </c>
      <c r="E38" s="24" t="n"/>
      <c r="F38" s="24" t="n"/>
      <c r="G38" s="25" t="n"/>
      <c r="H38" s="26" t="str">
        <f>IF(G38="","",G38+1)</f>
        <v/>
      </c>
      <c r="I38" s="23" t="str">
        <f>IF(E38="Problem found","Open a work order",IF(E38="N/A","",IF(H38="",IF(AND(E38&lt;&gt;"Done",Cover!$C$9&lt;&gt;"",Cover!$C$9&lt;=TODAY()),"Due now",""),IF(H38&lt;=TODAY(),"Due now",""))))</f>
        <v/>
      </c>
      <c r="J38" s="24" t="n"/>
    </row>
    <row r="39">
      <c r="A39" s="22" t="n">
        <v>34</v>
      </c>
      <c r="B39" s="23" t="inlineStr">
        <is>
          <t>Injection molding machines</t>
        </is>
      </c>
      <c r="C39" s="23" t="inlineStr">
        <is>
          <t>Check for oil, water and material leaks</t>
        </is>
      </c>
      <c r="D39" s="23" t="inlineStr">
        <is>
          <t>Operator</t>
        </is>
      </c>
      <c r="E39" s="24" t="n"/>
      <c r="F39" s="24" t="n"/>
      <c r="G39" s="25" t="n"/>
      <c r="H39" s="26" t="str">
        <f>IF(G39="","",G39+1)</f>
        <v/>
      </c>
      <c r="I39" s="23" t="str">
        <f>IF(E39="Problem found","Open a work order",IF(E39="N/A","",IF(H39="",IF(AND(E39&lt;&gt;"Done",Cover!$C$9&lt;&gt;"",Cover!$C$9&lt;=TODAY()),"Due now",""),IF(H39&lt;=TODAY(),"Due now",""))))</f>
        <v/>
      </c>
      <c r="J39" s="24" t="n"/>
    </row>
    <row r="40">
      <c r="A40" s="22" t="n">
        <v>35</v>
      </c>
      <c r="B40" s="23" t="inlineStr">
        <is>
          <t>Injection molding machines</t>
        </is>
      </c>
      <c r="C40" s="23" t="inlineStr">
        <is>
          <t>Check that the safety gate and its interlocks work</t>
        </is>
      </c>
      <c r="D40" s="23" t="inlineStr">
        <is>
          <t>Operator</t>
        </is>
      </c>
      <c r="E40" s="24" t="n"/>
      <c r="F40" s="24" t="n"/>
      <c r="G40" s="25" t="n"/>
      <c r="H40" s="26" t="str">
        <f>IF(G40="","",G40+1)</f>
        <v/>
      </c>
      <c r="I40" s="23" t="str">
        <f>IF(E40="Problem found","Open a work order",IF(E40="N/A","",IF(H40="",IF(AND(E40&lt;&gt;"Done",Cover!$C$9&lt;&gt;"",Cover!$C$9&lt;=TODAY()),"Due now",""),IF(H40&lt;=TODAY(),"Due now",""))))</f>
        <v/>
      </c>
      <c r="J40" s="24" t="n"/>
    </row>
    <row r="41">
      <c r="A41" s="27" t="n">
        <v>36</v>
      </c>
      <c r="B41" s="28" t="inlineStr">
        <is>
          <t>Hydraulic systems</t>
        </is>
      </c>
      <c r="C41" s="28" t="inlineStr">
        <is>
          <t>Check the oil level and temperature</t>
        </is>
      </c>
      <c r="D41" s="28" t="inlineStr">
        <is>
          <t>Operator</t>
        </is>
      </c>
      <c r="E41" s="24" t="n"/>
      <c r="F41" s="24" t="n"/>
      <c r="G41" s="25" t="n"/>
      <c r="H41" s="29" t="str">
        <f>IF(G41="","",G41+1)</f>
        <v/>
      </c>
      <c r="I41" s="28" t="str">
        <f>IF(E41="Problem found","Open a work order",IF(E41="N/A","",IF(H41="",IF(AND(E41&lt;&gt;"Done",Cover!$C$9&lt;&gt;"",Cover!$C$9&lt;=TODAY()),"Due now",""),IF(H41&lt;=TODAY(),"Due now",""))))</f>
        <v/>
      </c>
      <c r="J41" s="24" t="n"/>
    </row>
    <row r="42">
      <c r="A42" s="27" t="n">
        <v>37</v>
      </c>
      <c r="B42" s="28" t="inlineStr">
        <is>
          <t>Hydraulic systems</t>
        </is>
      </c>
      <c r="C42" s="28" t="inlineStr">
        <is>
          <t>Look for leaks at hoses, fittings and cylinders</t>
        </is>
      </c>
      <c r="D42" s="28" t="inlineStr">
        <is>
          <t>Operator</t>
        </is>
      </c>
      <c r="E42" s="24" t="n"/>
      <c r="F42" s="24" t="n"/>
      <c r="G42" s="25" t="n"/>
      <c r="H42" s="29" t="str">
        <f>IF(G42="","",G42+1)</f>
        <v/>
      </c>
      <c r="I42" s="28" t="str">
        <f>IF(E42="Problem found","Open a work order",IF(E42="N/A","",IF(H42="",IF(AND(E42&lt;&gt;"Done",Cover!$C$9&lt;&gt;"",Cover!$C$9&lt;=TODAY()),"Due now",""),IF(H42&lt;=TODAY(),"Due now",""))))</f>
        <v/>
      </c>
      <c r="J42" s="24" t="n"/>
    </row>
    <row r="43">
      <c r="A43" s="27" t="n">
        <v>38</v>
      </c>
      <c r="B43" s="28" t="inlineStr">
        <is>
          <t>Hydraulic systems</t>
        </is>
      </c>
      <c r="C43" s="28" t="inlineStr">
        <is>
          <t>Read the system pressure and compare with the normal reading</t>
        </is>
      </c>
      <c r="D43" s="28" t="inlineStr">
        <is>
          <t>Operator</t>
        </is>
      </c>
      <c r="E43" s="24" t="n"/>
      <c r="F43" s="24" t="n"/>
      <c r="G43" s="25" t="n"/>
      <c r="H43" s="29" t="str">
        <f>IF(G43="","",G43+1)</f>
        <v/>
      </c>
      <c r="I43" s="28" t="str">
        <f>IF(E43="Problem found","Open a work order",IF(E43="N/A","",IF(H43="",IF(AND(E43&lt;&gt;"Done",Cover!$C$9&lt;&gt;"",Cover!$C$9&lt;=TODAY()),"Due now",""),IF(H43&lt;=TODAY(),"Due now",""))))</f>
        <v/>
      </c>
      <c r="J43" s="24" t="n"/>
    </row>
    <row r="44">
      <c r="A44" s="27" t="n">
        <v>39</v>
      </c>
      <c r="B44" s="28" t="inlineStr">
        <is>
          <t>Hydraulic systems</t>
        </is>
      </c>
      <c r="C44" s="28" t="inlineStr">
        <is>
          <t>Listen for pump noise that sounds like cavitation</t>
        </is>
      </c>
      <c r="D44" s="28" t="inlineStr">
        <is>
          <t>Operator</t>
        </is>
      </c>
      <c r="E44" s="24" t="n"/>
      <c r="F44" s="24" t="n"/>
      <c r="G44" s="25" t="n"/>
      <c r="H44" s="29" t="str">
        <f>IF(G44="","",G44+1)</f>
        <v/>
      </c>
      <c r="I44" s="28" t="str">
        <f>IF(E44="Problem found","Open a work order",IF(E44="N/A","",IF(H44="",IF(AND(E44&lt;&gt;"Done",Cover!$C$9&lt;&gt;"",Cover!$C$9&lt;=TODAY()),"Due now",""),IF(H44&lt;=TODAY(),"Due now",""))))</f>
        <v/>
      </c>
      <c r="J44" s="24" t="n"/>
    </row>
    <row r="45">
      <c r="A45" s="30" t="n"/>
      <c r="B45" s="31" t="n"/>
      <c r="C45" s="31" t="n"/>
      <c r="D45" s="31" t="n"/>
      <c r="E45" s="31" t="n"/>
      <c r="F45" s="31" t="n"/>
      <c r="G45" s="32" t="n"/>
      <c r="H45" s="33" t="str">
        <f>IF(G45="","",G45+1)</f>
        <v/>
      </c>
      <c r="I45" s="30" t="str">
        <f>IF(E45="Problem found","Open a work order",IF(E45="N/A","",IF(H45="",IF(AND(E45&lt;&gt;"Done",Cover!$C$9&lt;&gt;"",Cover!$C$9&lt;=TODAY()),"Due now",""),IF(H45&lt;=TODAY(),"Due now",""))))</f>
        <v/>
      </c>
      <c r="J45" s="31" t="n"/>
    </row>
    <row r="46">
      <c r="A46" s="30" t="n"/>
      <c r="B46" s="31" t="n"/>
      <c r="C46" s="31" t="n"/>
      <c r="D46" s="31" t="n"/>
      <c r="E46" s="31" t="n"/>
      <c r="F46" s="31" t="n"/>
      <c r="G46" s="32" t="n"/>
      <c r="H46" s="33" t="str">
        <f>IF(G46="","",G46+1)</f>
        <v/>
      </c>
      <c r="I46" s="30" t="str">
        <f>IF(E46="Problem found","Open a work order",IF(E46="N/A","",IF(H46="",IF(AND(E46&lt;&gt;"Done",Cover!$C$9&lt;&gt;"",Cover!$C$9&lt;=TODAY()),"Due now",""),IF(H46&lt;=TODAY(),"Due now",""))))</f>
        <v/>
      </c>
      <c r="J46" s="31" t="n"/>
    </row>
    <row r="47">
      <c r="A47" s="30" t="n"/>
      <c r="B47" s="31" t="n"/>
      <c r="C47" s="31" t="n"/>
      <c r="D47" s="31" t="n"/>
      <c r="E47" s="31" t="n"/>
      <c r="F47" s="31" t="n"/>
      <c r="G47" s="32" t="n"/>
      <c r="H47" s="33" t="str">
        <f>IF(G47="","",G47+1)</f>
        <v/>
      </c>
      <c r="I47" s="30" t="str">
        <f>IF(E47="Problem found","Open a work order",IF(E47="N/A","",IF(H47="",IF(AND(E47&lt;&gt;"Done",Cover!$C$9&lt;&gt;"",Cover!$C$9&lt;=TODAY()),"Due now",""),IF(H47&lt;=TODAY(),"Due now",""))))</f>
        <v/>
      </c>
      <c r="J47" s="31" t="n"/>
    </row>
    <row r="48">
      <c r="A48" s="30" t="n"/>
      <c r="B48" s="31" t="n"/>
      <c r="C48" s="31" t="n"/>
      <c r="D48" s="31" t="n"/>
      <c r="E48" s="31" t="n"/>
      <c r="F48" s="31" t="n"/>
      <c r="G48" s="32" t="n"/>
      <c r="H48" s="33" t="str">
        <f>IF(G48="","",G48+1)</f>
        <v/>
      </c>
      <c r="I48" s="30" t="str">
        <f>IF(E48="Problem found","Open a work order",IF(E48="N/A","",IF(H48="",IF(AND(E48&lt;&gt;"Done",Cover!$C$9&lt;&gt;"",Cover!$C$9&lt;=TODAY()),"Due now",""),IF(H48&lt;=TODAY(),"Due now",""))))</f>
        <v/>
      </c>
      <c r="J48" s="31" t="n"/>
    </row>
    <row r="49">
      <c r="A49" s="30" t="n"/>
      <c r="B49" s="31" t="n"/>
      <c r="C49" s="31" t="n"/>
      <c r="D49" s="31" t="n"/>
      <c r="E49" s="31" t="n"/>
      <c r="F49" s="31" t="n"/>
      <c r="G49" s="32" t="n"/>
      <c r="H49" s="33" t="str">
        <f>IF(G49="","",G49+1)</f>
        <v/>
      </c>
      <c r="I49" s="30" t="str">
        <f>IF(E49="Problem found","Open a work order",IF(E49="N/A","",IF(H49="",IF(AND(E49&lt;&gt;"Done",Cover!$C$9&lt;&gt;"",Cover!$C$9&lt;=TODAY()),"Due now",""),IF(H49&lt;=TODAY(),"Due now",""))))</f>
        <v/>
      </c>
      <c r="J49" s="31" t="n"/>
    </row>
    <row r="50">
      <c r="A50" s="30" t="n"/>
      <c r="B50" s="31" t="n"/>
      <c r="C50" s="31" t="n"/>
      <c r="D50" s="31" t="n"/>
      <c r="E50" s="31" t="n"/>
      <c r="F50" s="31" t="n"/>
      <c r="G50" s="32" t="n"/>
      <c r="H50" s="33" t="str">
        <f>IF(G50="","",G50+1)</f>
        <v/>
      </c>
      <c r="I50" s="30" t="str">
        <f>IF(E50="Problem found","Open a work order",IF(E50="N/A","",IF(H50="",IF(AND(E50&lt;&gt;"Done",Cover!$C$9&lt;&gt;"",Cover!$C$9&lt;=TODAY()),"Due now",""),IF(H50&lt;=TODAY(),"Due now",""))))</f>
        <v/>
      </c>
      <c r="J50" s="31" t="n"/>
    </row>
    <row r="51">
      <c r="A51" s="30" t="n"/>
      <c r="B51" s="31" t="n"/>
      <c r="C51" s="31" t="n"/>
      <c r="D51" s="31" t="n"/>
      <c r="E51" s="31" t="n"/>
      <c r="F51" s="31" t="n"/>
      <c r="G51" s="32" t="n"/>
      <c r="H51" s="33" t="str">
        <f>IF(G51="","",G51+1)</f>
        <v/>
      </c>
      <c r="I51" s="30" t="str">
        <f>IF(E51="Problem found","Open a work order",IF(E51="N/A","",IF(H51="",IF(AND(E51&lt;&gt;"Done",Cover!$C$9&lt;&gt;"",Cover!$C$9&lt;=TODAY()),"Due now",""),IF(H51&lt;=TODAY(),"Due now",""))))</f>
        <v/>
      </c>
      <c r="J51" s="31" t="n"/>
    </row>
    <row r="52">
      <c r="A52" s="30" t="n"/>
      <c r="B52" s="31" t="n"/>
      <c r="C52" s="31" t="n"/>
      <c r="D52" s="31" t="n"/>
      <c r="E52" s="31" t="n"/>
      <c r="F52" s="31" t="n"/>
      <c r="G52" s="32" t="n"/>
      <c r="H52" s="33" t="str">
        <f>IF(G52="","",G52+1)</f>
        <v/>
      </c>
      <c r="I52" s="30" t="str">
        <f>IF(E52="Problem found","Open a work order",IF(E52="N/A","",IF(H52="",IF(AND(E52&lt;&gt;"Done",Cover!$C$9&lt;&gt;"",Cover!$C$9&lt;=TODAY()),"Due now",""),IF(H52&lt;=TODAY(),"Due now",""))))</f>
        <v/>
      </c>
      <c r="J52" s="31" t="n"/>
    </row>
    <row r="53">
      <c r="A53" s="30" t="n"/>
      <c r="B53" s="31" t="n"/>
      <c r="C53" s="31" t="n"/>
      <c r="D53" s="31" t="n"/>
      <c r="E53" s="31" t="n"/>
      <c r="F53" s="31" t="n"/>
      <c r="G53" s="32" t="n"/>
      <c r="H53" s="33" t="str">
        <f>IF(G53="","",G53+1)</f>
        <v/>
      </c>
      <c r="I53" s="30" t="str">
        <f>IF(E53="Problem found","Open a work order",IF(E53="N/A","",IF(H53="",IF(AND(E53&lt;&gt;"Done",Cover!$C$9&lt;&gt;"",Cover!$C$9&lt;=TODAY()),"Due now",""),IF(H53&lt;=TODAY(),"Due now",""))))</f>
        <v/>
      </c>
      <c r="J53" s="31" t="n"/>
    </row>
    <row r="54">
      <c r="A54" s="30" t="n"/>
      <c r="B54" s="31" t="n"/>
      <c r="C54" s="31" t="n"/>
      <c r="D54" s="31" t="n"/>
      <c r="E54" s="31" t="n"/>
      <c r="F54" s="31" t="n"/>
      <c r="G54" s="32" t="n"/>
      <c r="H54" s="33" t="str">
        <f>IF(G54="","",G54+1)</f>
        <v/>
      </c>
      <c r="I54" s="30" t="str">
        <f>IF(E54="Problem found","Open a work order",IF(E54="N/A","",IF(H54="",IF(AND(E54&lt;&gt;"Done",Cover!$C$9&lt;&gt;"",Cover!$C$9&lt;=TODAY()),"Due now",""),IF(H54&lt;=TODAY(),"Due now",""))))</f>
        <v/>
      </c>
      <c r="J54" s="31" t="n"/>
    </row>
    <row r="55">
      <c r="A55" s="30" t="n"/>
      <c r="B55" s="31" t="n"/>
      <c r="C55" s="31" t="n"/>
      <c r="D55" s="31" t="n"/>
      <c r="E55" s="31" t="n"/>
      <c r="F55" s="31" t="n"/>
      <c r="G55" s="32" t="n"/>
      <c r="H55" s="33" t="str">
        <f>IF(G55="","",G55+1)</f>
        <v/>
      </c>
      <c r="I55" s="30" t="str">
        <f>IF(E55="Problem found","Open a work order",IF(E55="N/A","",IF(H55="",IF(AND(E55&lt;&gt;"Done",Cover!$C$9&lt;&gt;"",Cover!$C$9&lt;=TODAY()),"Due now",""),IF(H55&lt;=TODAY(),"Due now",""))))</f>
        <v/>
      </c>
      <c r="J55" s="31" t="n"/>
    </row>
    <row r="56">
      <c r="A56" s="30" t="n"/>
      <c r="B56" s="31" t="n"/>
      <c r="C56" s="31" t="n"/>
      <c r="D56" s="31" t="n"/>
      <c r="E56" s="31" t="n"/>
      <c r="F56" s="31" t="n"/>
      <c r="G56" s="32" t="n"/>
      <c r="H56" s="33" t="str">
        <f>IF(G56="","",G56+1)</f>
        <v/>
      </c>
      <c r="I56" s="30" t="str">
        <f>IF(E56="Problem found","Open a work order",IF(E56="N/A","",IF(H56="",IF(AND(E56&lt;&gt;"Done",Cover!$C$9&lt;&gt;"",Cover!$C$9&lt;=TODAY()),"Due now",""),IF(H56&lt;=TODAY(),"Due now",""))))</f>
        <v/>
      </c>
      <c r="J56" s="31" t="n"/>
    </row>
    <row r="57">
      <c r="A57" s="30" t="n"/>
      <c r="B57" s="31" t="n"/>
      <c r="C57" s="31" t="n"/>
      <c r="D57" s="31" t="n"/>
      <c r="E57" s="31" t="n"/>
      <c r="F57" s="31" t="n"/>
      <c r="G57" s="32" t="n"/>
      <c r="H57" s="33" t="str">
        <f>IF(G57="","",G57+1)</f>
        <v/>
      </c>
      <c r="I57" s="30" t="str">
        <f>IF(E57="Problem found","Open a work order",IF(E57="N/A","",IF(H57="",IF(AND(E57&lt;&gt;"Done",Cover!$C$9&lt;&gt;"",Cover!$C$9&lt;=TODAY()),"Due now",""),IF(H57&lt;=TODAY(),"Due now",""))))</f>
        <v/>
      </c>
      <c r="J57" s="31" t="n"/>
    </row>
    <row r="58">
      <c r="A58" s="30" t="n"/>
      <c r="B58" s="31" t="n"/>
      <c r="C58" s="31" t="n"/>
      <c r="D58" s="31" t="n"/>
      <c r="E58" s="31" t="n"/>
      <c r="F58" s="31" t="n"/>
      <c r="G58" s="32" t="n"/>
      <c r="H58" s="33" t="str">
        <f>IF(G58="","",G58+1)</f>
        <v/>
      </c>
      <c r="I58" s="30" t="str">
        <f>IF(E58="Problem found","Open a work order",IF(E58="N/A","",IF(H58="",IF(AND(E58&lt;&gt;"Done",Cover!$C$9&lt;&gt;"",Cover!$C$9&lt;=TODAY()),"Due now",""),IF(H58&lt;=TODAY(),"Due now",""))))</f>
        <v/>
      </c>
      <c r="J58" s="31" t="n"/>
    </row>
    <row r="59">
      <c r="A59" s="30" t="n"/>
      <c r="B59" s="31" t="n"/>
      <c r="C59" s="31" t="n"/>
      <c r="D59" s="31" t="n"/>
      <c r="E59" s="31" t="n"/>
      <c r="F59" s="31" t="n"/>
      <c r="G59" s="32" t="n"/>
      <c r="H59" s="33" t="str">
        <f>IF(G59="","",G59+1)</f>
        <v/>
      </c>
      <c r="I59" s="30" t="str">
        <f>IF(E59="Problem found","Open a work order",IF(E59="N/A","",IF(H59="",IF(AND(E59&lt;&gt;"Done",Cover!$C$9&lt;&gt;"",Cover!$C$9&lt;=TODAY()),"Due now",""),IF(H59&lt;=TODAY(),"Due now",""))))</f>
        <v/>
      </c>
      <c r="J59" s="31" t="n"/>
    </row>
    <row r="60">
      <c r="A60" s="30" t="n"/>
      <c r="B60" s="31" t="n"/>
      <c r="C60" s="31" t="n"/>
      <c r="D60" s="31" t="n"/>
      <c r="E60" s="31" t="n"/>
      <c r="F60" s="31" t="n"/>
      <c r="G60" s="32" t="n"/>
      <c r="H60" s="33" t="str">
        <f>IF(G60="","",G60+1)</f>
        <v/>
      </c>
      <c r="I60" s="30" t="str">
        <f>IF(E60="Problem found","Open a work order",IF(E60="N/A","",IF(H60="",IF(AND(E60&lt;&gt;"Done",Cover!$C$9&lt;&gt;"",Cover!$C$9&lt;=TODAY()),"Due now",""),IF(H60&lt;=TODAY(),"Due now",""))))</f>
        <v/>
      </c>
      <c r="J60" s="31" t="n"/>
    </row>
    <row r="61">
      <c r="A61" s="30" t="n"/>
      <c r="B61" s="31" t="n"/>
      <c r="C61" s="31" t="n"/>
      <c r="D61" s="31" t="n"/>
      <c r="E61" s="31" t="n"/>
      <c r="F61" s="31" t="n"/>
      <c r="G61" s="32" t="n"/>
      <c r="H61" s="33" t="str">
        <f>IF(G61="","",G61+1)</f>
        <v/>
      </c>
      <c r="I61" s="30" t="str">
        <f>IF(E61="Problem found","Open a work order",IF(E61="N/A","",IF(H61="",IF(AND(E61&lt;&gt;"Done",Cover!$C$9&lt;&gt;"",Cover!$C$9&lt;=TODAY()),"Due now",""),IF(H61&lt;=TODAY(),"Due now",""))))</f>
        <v/>
      </c>
      <c r="J61" s="31" t="n"/>
    </row>
    <row r="62">
      <c r="A62" s="30" t="n"/>
      <c r="B62" s="31" t="n"/>
      <c r="C62" s="31" t="n"/>
      <c r="D62" s="31" t="n"/>
      <c r="E62" s="31" t="n"/>
      <c r="F62" s="31" t="n"/>
      <c r="G62" s="32" t="n"/>
      <c r="H62" s="33" t="str">
        <f>IF(G62="","",G62+1)</f>
        <v/>
      </c>
      <c r="I62" s="30" t="str">
        <f>IF(E62="Problem found","Open a work order",IF(E62="N/A","",IF(H62="",IF(AND(E62&lt;&gt;"Done",Cover!$C$9&lt;&gt;"",Cover!$C$9&lt;=TODAY()),"Due now",""),IF(H62&lt;=TODAY(),"Due now",""))))</f>
        <v/>
      </c>
      <c r="J62" s="31" t="n"/>
    </row>
    <row r="63">
      <c r="A63" s="30" t="n"/>
      <c r="B63" s="31" t="n"/>
      <c r="C63" s="31" t="n"/>
      <c r="D63" s="31" t="n"/>
      <c r="E63" s="31" t="n"/>
      <c r="F63" s="31" t="n"/>
      <c r="G63" s="32" t="n"/>
      <c r="H63" s="33" t="str">
        <f>IF(G63="","",G63+1)</f>
        <v/>
      </c>
      <c r="I63" s="30" t="str">
        <f>IF(E63="Problem found","Open a work order",IF(E63="N/A","",IF(H63="",IF(AND(E63&lt;&gt;"Done",Cover!$C$9&lt;&gt;"",Cover!$C$9&lt;=TODAY()),"Due now",""),IF(H63&lt;=TODAY(),"Due now",""))))</f>
        <v/>
      </c>
      <c r="J63" s="31" t="n"/>
    </row>
    <row r="64">
      <c r="A64" s="30" t="n"/>
      <c r="B64" s="31" t="n"/>
      <c r="C64" s="31" t="n"/>
      <c r="D64" s="31" t="n"/>
      <c r="E64" s="31" t="n"/>
      <c r="F64" s="31" t="n"/>
      <c r="G64" s="32" t="n"/>
      <c r="H64" s="33" t="str">
        <f>IF(G64="","",G64+1)</f>
        <v/>
      </c>
      <c r="I64" s="30" t="str">
        <f>IF(E64="Problem found","Open a work order",IF(E64="N/A","",IF(H64="",IF(AND(E64&lt;&gt;"Done",Cover!$C$9&lt;&gt;"",Cover!$C$9&lt;=TODAY()),"Due now",""),IF(H64&lt;=TODAY(),"Due now",""))))</f>
        <v/>
      </c>
      <c r="J64" s="31" t="n"/>
    </row>
    <row r="65">
      <c r="A65" s="30" t="n"/>
      <c r="B65" s="31" t="n"/>
      <c r="C65" s="31" t="n"/>
      <c r="D65" s="31" t="n"/>
      <c r="E65" s="31" t="n"/>
      <c r="F65" s="31" t="n"/>
      <c r="G65" s="32" t="n"/>
      <c r="H65" s="33" t="str">
        <f>IF(G65="","",G65+1)</f>
        <v/>
      </c>
      <c r="I65" s="30" t="str">
        <f>IF(E65="Problem found","Open a work order",IF(E65="N/A","",IF(H65="",IF(AND(E65&lt;&gt;"Done",Cover!$C$9&lt;&gt;"",Cover!$C$9&lt;=TODAY()),"Due now",""),IF(H65&lt;=TODAY(),"Due now",""))))</f>
        <v/>
      </c>
      <c r="J65" s="31" t="n"/>
    </row>
    <row r="66">
      <c r="A66" s="30" t="n"/>
      <c r="B66" s="31" t="n"/>
      <c r="C66" s="31" t="n"/>
      <c r="D66" s="31" t="n"/>
      <c r="E66" s="31" t="n"/>
      <c r="F66" s="31" t="n"/>
      <c r="G66" s="32" t="n"/>
      <c r="H66" s="33" t="str">
        <f>IF(G66="","",G66+1)</f>
        <v/>
      </c>
      <c r="I66" s="30" t="str">
        <f>IF(E66="Problem found","Open a work order",IF(E66="N/A","",IF(H66="",IF(AND(E66&lt;&gt;"Done",Cover!$C$9&lt;&gt;"",Cover!$C$9&lt;=TODAY()),"Due now",""),IF(H66&lt;=TODAY(),"Due now",""))))</f>
        <v/>
      </c>
      <c r="J66" s="31" t="n"/>
    </row>
    <row r="67">
      <c r="A67" s="30" t="n"/>
      <c r="B67" s="31" t="n"/>
      <c r="C67" s="31" t="n"/>
      <c r="D67" s="31" t="n"/>
      <c r="E67" s="31" t="n"/>
      <c r="F67" s="31" t="n"/>
      <c r="G67" s="32" t="n"/>
      <c r="H67" s="33" t="str">
        <f>IF(G67="","",G67+1)</f>
        <v/>
      </c>
      <c r="I67" s="30" t="str">
        <f>IF(E67="Problem found","Open a work order",IF(E67="N/A","",IF(H67="",IF(AND(E67&lt;&gt;"Done",Cover!$C$9&lt;&gt;"",Cover!$C$9&lt;=TODAY()),"Due now",""),IF(H67&lt;=TODAY(),"Due now",""))))</f>
        <v/>
      </c>
      <c r="J67" s="31" t="n"/>
    </row>
    <row r="68">
      <c r="A68" s="30" t="n"/>
      <c r="B68" s="31" t="n"/>
      <c r="C68" s="31" t="n"/>
      <c r="D68" s="31" t="n"/>
      <c r="E68" s="31" t="n"/>
      <c r="F68" s="31" t="n"/>
      <c r="G68" s="32" t="n"/>
      <c r="H68" s="33" t="str">
        <f>IF(G68="","",G68+1)</f>
        <v/>
      </c>
      <c r="I68" s="30" t="str">
        <f>IF(E68="Problem found","Open a work order",IF(E68="N/A","",IF(H68="",IF(AND(E68&lt;&gt;"Done",Cover!$C$9&lt;&gt;"",Cover!$C$9&lt;=TODAY()),"Due now",""),IF(H68&lt;=TODAY(),"Due now",""))))</f>
        <v/>
      </c>
      <c r="J68" s="31" t="n"/>
    </row>
    <row r="69">
      <c r="A69" s="30" t="n"/>
      <c r="B69" s="31" t="n"/>
      <c r="C69" s="31" t="n"/>
      <c r="D69" s="31" t="n"/>
      <c r="E69" s="31" t="n"/>
      <c r="F69" s="31" t="n"/>
      <c r="G69" s="32" t="n"/>
      <c r="H69" s="33" t="str">
        <f>IF(G69="","",G69+1)</f>
        <v/>
      </c>
      <c r="I69" s="30" t="str">
        <f>IF(E69="Problem found","Open a work order",IF(E69="N/A","",IF(H69="",IF(AND(E69&lt;&gt;"Done",Cover!$C$9&lt;&gt;"",Cover!$C$9&lt;=TODAY()),"Due now",""),IF(H69&lt;=TODAY(),"Due now",""))))</f>
        <v/>
      </c>
      <c r="J69" s="31" t="n"/>
    </row>
    <row r="71">
      <c r="A71" s="7" t="inlineStr">
        <is>
          <t>Add your own tasks in the empty yellow rows above. Next due = date done + 1 day. Flag shows "Due now" when that date has come, or, for a task not done yet, once the round started date on the Cover has come (not for N/A); it shows "Open a work order" when the status is Problem found.</t>
        </is>
      </c>
    </row>
  </sheetData>
  <autoFilter ref="A5:J69"/>
  <conditionalFormatting sqref="E6:E400">
    <cfRule type="cellIs" priority="1" operator="equal" dxfId="1">
      <formula>"Done"</formula>
    </cfRule>
    <cfRule type="cellIs" priority="2" operator="equal" dxfId="2">
      <formula>"Problem found"</formula>
    </cfRule>
    <cfRule type="cellIs" priority="3" operator="equal" dxfId="3">
      <formula>"Not done"</formula>
    </cfRule>
    <cfRule type="cellIs" priority="4" operator="equal" dxfId="4">
      <formula>"N/A"</formula>
    </cfRule>
  </conditionalFormatting>
  <conditionalFormatting sqref="I6:I400">
    <cfRule type="cellIs" priority="5" operator="equal" dxfId="0">
      <formula>"Due now"</formula>
    </cfRule>
    <cfRule type="cellIs" priority="6" operator="equal" dxfId="2">
      <formula>"Open a work order"</formula>
    </cfRule>
  </conditionalFormatting>
  <dataValidations count="3">
    <dataValidation sqref="E6:E400" showDropDown="0" showInputMessage="1" showErrorMessage="1" allowBlank="1" errorTitle="Status" error="Pick one of: Done, Problem found, Not done, N/A" promptTitle="Status" prompt="Pick Done, Problem found, Not done or N/A" type="list">
      <formula1>"Done,Problem found,Not done,N/A"</formula1>
    </dataValidation>
    <dataValidation sqref="G6:G400" showDropDown="0" showInputMessage="0" showErrorMessage="1" allowBlank="1" errorTitle="Date done" error="Enter a date, for example 14 Oct 2026" type="date" operator="greaterThan">
      <formula1>36526</formula1>
    </dataValidation>
    <dataValidation sqref="B45:B400" showDropDown="0" showInputMessage="0" showErrorMessage="1" allowBlank="1" errorTitle="Machine type" error="Not one of the 10 machine types. Keep it anyway?" type="list" errorStyle="warning">
      <formula1>"Pumps (centrifugal),Air compressors,Conveyors,Electric motors,Gearboxes,Filling machines,Packaging machines,CNC machines,Injection molding machines,Hydraulic systems"</formula1>
    </dataValidation>
  </dataValidations>
  <printOptions gridLines="0"/>
  <pageMargins left="0.75" right="0.75" top="1" bottom="1" header="0.5" footer="0.5"/>
  <pageSetup orientation="landscape" fitToHeight="0" fitToWidth="1"/>
  <headerFooter>
    <oddHeader/>
    <oddFooter>&amp;Loeelab.com/preventive-maintenance-checklist-template&amp;R&amp;A,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B6B63"/>
    <outlinePr summaryBelow="1" summaryRight="1"/>
    <pageSetUpPr fitToPage="1"/>
  </sheetPr>
  <dimension ref="A1:J62"/>
  <sheetViews>
    <sheetView showGridLines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62" customWidth="1" min="3" max="3"/>
    <col width="13" customWidth="1" min="4" max="4"/>
    <col width="15" customWidth="1" min="5" max="5"/>
    <col width="16" customWidth="1" min="6" max="6"/>
    <col width="13" customWidth="1" min="7" max="7"/>
    <col width="13" customWidth="1" min="8" max="8"/>
    <col width="19" customWidth="1" min="9" max="9"/>
    <col width="36" customWidth="1" min="10" max="10"/>
  </cols>
  <sheetData>
    <row r="1">
      <c r="A1" s="19" t="inlineStr">
        <is>
          <t>Weekly checks</t>
        </is>
      </c>
    </row>
    <row r="2">
      <c r="A2" s="20" t="inlineStr">
        <is>
          <t>Preventive maintenance checklist from OEE Lab (oeelab.com). Pick a status in column E for each task; filter column B to show one machine type. Follow the manufacturer's manual for intervals; these groups are a common starting point.</t>
        </is>
      </c>
    </row>
    <row r="3">
      <c r="A3" s="21" t="inlineStr">
        <is>
          <t>Before you start: isolate and lock out the machine before any task inside guards or covers.</t>
        </is>
      </c>
    </row>
    <row r="5" ht="20" customHeight="1">
      <c r="A5" s="10" t="inlineStr">
        <is>
          <t>#</t>
        </is>
      </c>
      <c r="B5" s="10" t="inlineStr">
        <is>
          <t>Machine type</t>
        </is>
      </c>
      <c r="C5" s="10" t="inlineStr">
        <is>
          <t>Task</t>
        </is>
      </c>
      <c r="D5" s="10" t="inlineStr">
        <is>
          <t>Who</t>
        </is>
      </c>
      <c r="E5" s="10" t="inlineStr">
        <is>
          <t>Status</t>
        </is>
      </c>
      <c r="F5" s="10" t="inlineStr">
        <is>
          <t>Done by</t>
        </is>
      </c>
      <c r="G5" s="10" t="inlineStr">
        <is>
          <t>Date done</t>
        </is>
      </c>
      <c r="H5" s="10" t="inlineStr">
        <is>
          <t>Next due</t>
        </is>
      </c>
      <c r="I5" s="10" t="inlineStr">
        <is>
          <t>Flag</t>
        </is>
      </c>
      <c r="J5" s="10" t="inlineStr">
        <is>
          <t>Notes</t>
        </is>
      </c>
    </row>
    <row r="6">
      <c r="A6" s="22" t="n">
        <v>1</v>
      </c>
      <c r="B6" s="23" t="inlineStr">
        <is>
          <t>Pumps (centrifugal)</t>
        </is>
      </c>
      <c r="C6" s="23" t="inlineStr">
        <is>
          <t>Check bearing oil level and condition; top up with the oil the manual names</t>
        </is>
      </c>
      <c r="D6" s="23" t="inlineStr">
        <is>
          <t>Technician</t>
        </is>
      </c>
      <c r="E6" s="24" t="n"/>
      <c r="F6" s="24" t="n"/>
      <c r="G6" s="25" t="n"/>
      <c r="H6" s="26" t="str">
        <f>IF(G6="","",G6+7)</f>
        <v/>
      </c>
      <c r="I6" s="23" t="str">
        <f>IF(E6="Problem found","Open a work order",IF(E6="N/A","",IF(H6="",IF(AND(E6&lt;&gt;"Done",Cover!$C$9&lt;&gt;"",Cover!$C$9&lt;=TODAY()),"Due now",""),IF(H6&lt;=TODAY(),"Due now",""))))</f>
        <v/>
      </c>
      <c r="J6" s="24" t="n"/>
    </row>
    <row r="7">
      <c r="A7" s="22" t="n">
        <v>2</v>
      </c>
      <c r="B7" s="23" t="inlineStr">
        <is>
          <t>Pumps (centrifugal)</t>
        </is>
      </c>
      <c r="C7" s="23" t="inlineStr">
        <is>
          <t>Check packing leak-off and adjust the gland, on pumps with packing</t>
        </is>
      </c>
      <c r="D7" s="23" t="inlineStr">
        <is>
          <t>Technician</t>
        </is>
      </c>
      <c r="E7" s="24" t="n"/>
      <c r="F7" s="24" t="n"/>
      <c r="G7" s="25" t="n"/>
      <c r="H7" s="26" t="str">
        <f>IF(G7="","",G7+7)</f>
        <v/>
      </c>
      <c r="I7" s="23" t="str">
        <f>IF(E7="Problem found","Open a work order",IF(E7="N/A","",IF(H7="",IF(AND(E7&lt;&gt;"Done",Cover!$C$9&lt;&gt;"",Cover!$C$9&lt;=TODAY()),"Due now",""),IF(H7&lt;=TODAY(),"Due now",""))))</f>
        <v/>
      </c>
      <c r="J7" s="24" t="n"/>
    </row>
    <row r="8">
      <c r="A8" s="22" t="n">
        <v>3</v>
      </c>
      <c r="B8" s="23" t="inlineStr">
        <is>
          <t>Pumps (centrifugal)</t>
        </is>
      </c>
      <c r="C8" s="23" t="inlineStr">
        <is>
          <t>Clean the suction strainer if the pressure readings show it is blocking</t>
        </is>
      </c>
      <c r="D8" s="23" t="inlineStr">
        <is>
          <t>Technician</t>
        </is>
      </c>
      <c r="E8" s="24" t="n"/>
      <c r="F8" s="24" t="n"/>
      <c r="G8" s="25" t="n"/>
      <c r="H8" s="26" t="str">
        <f>IF(G8="","",G8+7)</f>
        <v/>
      </c>
      <c r="I8" s="23" t="str">
        <f>IF(E8="Problem found","Open a work order",IF(E8="N/A","",IF(H8="",IF(AND(E8&lt;&gt;"Done",Cover!$C$9&lt;&gt;"",Cover!$C$9&lt;=TODAY()),"Due now",""),IF(H8&lt;=TODAY(),"Due now",""))))</f>
        <v/>
      </c>
      <c r="J8" s="24" t="n"/>
    </row>
    <row r="9">
      <c r="A9" s="27" t="n">
        <v>4</v>
      </c>
      <c r="B9" s="28" t="inlineStr">
        <is>
          <t>Air compressors</t>
        </is>
      </c>
      <c r="C9" s="28" t="inlineStr">
        <is>
          <t>Check the intake air filter and its pressure drop indicator</t>
        </is>
      </c>
      <c r="D9" s="28" t="inlineStr">
        <is>
          <t>Technician</t>
        </is>
      </c>
      <c r="E9" s="24" t="n"/>
      <c r="F9" s="24" t="n"/>
      <c r="G9" s="25" t="n"/>
      <c r="H9" s="29" t="str">
        <f>IF(G9="","",G9+7)</f>
        <v/>
      </c>
      <c r="I9" s="28" t="str">
        <f>IF(E9="Problem found","Open a work order",IF(E9="N/A","",IF(H9="",IF(AND(E9&lt;&gt;"Done",Cover!$C$9&lt;&gt;"",Cover!$C$9&lt;=TODAY()),"Due now",""),IF(H9&lt;=TODAY(),"Due now",""))))</f>
        <v/>
      </c>
      <c r="J9" s="24" t="n"/>
    </row>
    <row r="10">
      <c r="A10" s="27" t="n">
        <v>5</v>
      </c>
      <c r="B10" s="28" t="inlineStr">
        <is>
          <t>Air compressors</t>
        </is>
      </c>
      <c r="C10" s="28" t="inlineStr">
        <is>
          <t>Clean the cooler fins and keep the area around the compressor clear</t>
        </is>
      </c>
      <c r="D10" s="28" t="inlineStr">
        <is>
          <t>Technician</t>
        </is>
      </c>
      <c r="E10" s="24" t="n"/>
      <c r="F10" s="24" t="n"/>
      <c r="G10" s="25" t="n"/>
      <c r="H10" s="29" t="str">
        <f>IF(G10="","",G10+7)</f>
        <v/>
      </c>
      <c r="I10" s="28" t="str">
        <f>IF(E10="Problem found","Open a work order",IF(E10="N/A","",IF(H10="",IF(AND(E10&lt;&gt;"Done",Cover!$C$9&lt;&gt;"",Cover!$C$9&lt;=TODAY()),"Due now",""),IF(H10&lt;=TODAY(),"Due now",""))))</f>
        <v/>
      </c>
      <c r="J10" s="24" t="n"/>
    </row>
    <row r="11">
      <c r="A11" s="27" t="n">
        <v>6</v>
      </c>
      <c r="B11" s="28" t="inlineStr">
        <is>
          <t>Air compressors</t>
        </is>
      </c>
      <c r="C11" s="28" t="inlineStr">
        <is>
          <t>Check belt tension and condition on belt-driven units</t>
        </is>
      </c>
      <c r="D11" s="28" t="inlineStr">
        <is>
          <t>Technician</t>
        </is>
      </c>
      <c r="E11" s="24" t="n"/>
      <c r="F11" s="24" t="n"/>
      <c r="G11" s="25" t="n"/>
      <c r="H11" s="29" t="str">
        <f>IF(G11="","",G11+7)</f>
        <v/>
      </c>
      <c r="I11" s="28" t="str">
        <f>IF(E11="Problem found","Open a work order",IF(E11="N/A","",IF(H11="",IF(AND(E11&lt;&gt;"Done",Cover!$C$9&lt;&gt;"",Cover!$C$9&lt;=TODAY()),"Due now",""),IF(H11&lt;=TODAY(),"Due now",""))))</f>
        <v/>
      </c>
      <c r="J11" s="24" t="n"/>
    </row>
    <row r="12">
      <c r="A12" s="22" t="n">
        <v>7</v>
      </c>
      <c r="B12" s="23" t="inlineStr">
        <is>
          <t>Conveyors</t>
        </is>
      </c>
      <c r="C12" s="23" t="inlineStr">
        <is>
          <t>Test the emergency stops and pull-cord switches</t>
        </is>
      </c>
      <c r="D12" s="23" t="inlineStr">
        <is>
          <t>Technician</t>
        </is>
      </c>
      <c r="E12" s="24" t="n"/>
      <c r="F12" s="24" t="n"/>
      <c r="G12" s="25" t="n"/>
      <c r="H12" s="26" t="str">
        <f>IF(G12="","",G12+7)</f>
        <v/>
      </c>
      <c r="I12" s="23" t="str">
        <f>IF(E12="Problem found","Open a work order",IF(E12="N/A","",IF(H12="",IF(AND(E12&lt;&gt;"Done",Cover!$C$9&lt;&gt;"",Cover!$C$9&lt;=TODAY()),"Due now",""),IF(H12&lt;=TODAY(),"Due now",""))))</f>
        <v/>
      </c>
      <c r="J12" s="24" t="n"/>
    </row>
    <row r="13">
      <c r="A13" s="22" t="n">
        <v>8</v>
      </c>
      <c r="B13" s="23" t="inlineStr">
        <is>
          <t>Conveyors</t>
        </is>
      </c>
      <c r="C13" s="23" t="inlineStr">
        <is>
          <t>Check belt tension and the condition of the splice</t>
        </is>
      </c>
      <c r="D13" s="23" t="inlineStr">
        <is>
          <t>Technician</t>
        </is>
      </c>
      <c r="E13" s="24" t="n"/>
      <c r="F13" s="24" t="n"/>
      <c r="G13" s="25" t="n"/>
      <c r="H13" s="26" t="str">
        <f>IF(G13="","",G13+7)</f>
        <v/>
      </c>
      <c r="I13" s="23" t="str">
        <f>IF(E13="Problem found","Open a work order",IF(E13="N/A","",IF(H13="",IF(AND(E13&lt;&gt;"Done",Cover!$C$9&lt;&gt;"",Cover!$C$9&lt;=TODAY()),"Due now",""),IF(H13&lt;=TODAY(),"Due now",""))))</f>
        <v/>
      </c>
      <c r="J13" s="24" t="n"/>
    </row>
    <row r="14">
      <c r="A14" s="22" t="n">
        <v>9</v>
      </c>
      <c r="B14" s="23" t="inlineStr">
        <is>
          <t>Conveyors</t>
        </is>
      </c>
      <c r="C14" s="23" t="inlineStr">
        <is>
          <t>Clean photo-eyes and sensors</t>
        </is>
      </c>
      <c r="D14" s="23" t="inlineStr">
        <is>
          <t>Operator</t>
        </is>
      </c>
      <c r="E14" s="24" t="n"/>
      <c r="F14" s="24" t="n"/>
      <c r="G14" s="25" t="n"/>
      <c r="H14" s="26" t="str">
        <f>IF(G14="","",G14+7)</f>
        <v/>
      </c>
      <c r="I14" s="23" t="str">
        <f>IF(E14="Problem found","Open a work order",IF(E14="N/A","",IF(H14="",IF(AND(E14&lt;&gt;"Done",Cover!$C$9&lt;&gt;"",Cover!$C$9&lt;=TODAY()),"Due now",""),IF(H14&lt;=TODAY(),"Due now",""))))</f>
        <v/>
      </c>
      <c r="J14" s="24" t="n"/>
    </row>
    <row r="15">
      <c r="A15" s="27" t="n">
        <v>10</v>
      </c>
      <c r="B15" s="28" t="inlineStr">
        <is>
          <t>Electric motors</t>
        </is>
      </c>
      <c r="C15" s="28" t="inlineStr">
        <is>
          <t>Clean the motor frame and fan cover</t>
        </is>
      </c>
      <c r="D15" s="28" t="inlineStr">
        <is>
          <t>Operator</t>
        </is>
      </c>
      <c r="E15" s="24" t="n"/>
      <c r="F15" s="24" t="n"/>
      <c r="G15" s="25" t="n"/>
      <c r="H15" s="29" t="str">
        <f>IF(G15="","",G15+7)</f>
        <v/>
      </c>
      <c r="I15" s="28" t="str">
        <f>IF(E15="Problem found","Open a work order",IF(E15="N/A","",IF(H15="",IF(AND(E15&lt;&gt;"Done",Cover!$C$9&lt;&gt;"",Cover!$C$9&lt;=TODAY()),"Due now",""),IF(H15&lt;=TODAY(),"Due now",""))))</f>
        <v/>
      </c>
      <c r="J15" s="24" t="n"/>
    </row>
    <row r="16">
      <c r="A16" s="27" t="n">
        <v>11</v>
      </c>
      <c r="B16" s="28" t="inlineStr">
        <is>
          <t>Electric motors</t>
        </is>
      </c>
      <c r="C16" s="28" t="inlineStr">
        <is>
          <t>Check the mounting bolts for looseness</t>
        </is>
      </c>
      <c r="D16" s="28" t="inlineStr">
        <is>
          <t>Technician</t>
        </is>
      </c>
      <c r="E16" s="24" t="n"/>
      <c r="F16" s="24" t="n"/>
      <c r="G16" s="25" t="n"/>
      <c r="H16" s="29" t="str">
        <f>IF(G16="","",G16+7)</f>
        <v/>
      </c>
      <c r="I16" s="28" t="str">
        <f>IF(E16="Problem found","Open a work order",IF(E16="N/A","",IF(H16="",IF(AND(E16&lt;&gt;"Done",Cover!$C$9&lt;&gt;"",Cover!$C$9&lt;=TODAY()),"Due now",""),IF(H16&lt;=TODAY(),"Due now",""))))</f>
        <v/>
      </c>
      <c r="J16" s="24" t="n"/>
    </row>
    <row r="17">
      <c r="A17" s="27" t="n">
        <v>12</v>
      </c>
      <c r="B17" s="28" t="inlineStr">
        <is>
          <t>Electric motors</t>
        </is>
      </c>
      <c r="C17" s="28" t="inlineStr">
        <is>
          <t>Check cables, glands and conduit for damage</t>
        </is>
      </c>
      <c r="D17" s="28" t="inlineStr">
        <is>
          <t>Electrician</t>
        </is>
      </c>
      <c r="E17" s="24" t="n"/>
      <c r="F17" s="24" t="n"/>
      <c r="G17" s="25" t="n"/>
      <c r="H17" s="29" t="str">
        <f>IF(G17="","",G17+7)</f>
        <v/>
      </c>
      <c r="I17" s="28" t="str">
        <f>IF(E17="Problem found","Open a work order",IF(E17="N/A","",IF(H17="",IF(AND(E17&lt;&gt;"Done",Cover!$C$9&lt;&gt;"",Cover!$C$9&lt;=TODAY()),"Due now",""),IF(H17&lt;=TODAY(),"Due now",""))))</f>
        <v/>
      </c>
      <c r="J17" s="24" t="n"/>
    </row>
    <row r="18">
      <c r="A18" s="22" t="n">
        <v>13</v>
      </c>
      <c r="B18" s="23" t="inlineStr">
        <is>
          <t>Gearboxes</t>
        </is>
      </c>
      <c r="C18" s="23" t="inlineStr">
        <is>
          <t>Check that the breather is clean and not blocked</t>
        </is>
      </c>
      <c r="D18" s="23" t="inlineStr">
        <is>
          <t>Technician</t>
        </is>
      </c>
      <c r="E18" s="24" t="n"/>
      <c r="F18" s="24" t="n"/>
      <c r="G18" s="25" t="n"/>
      <c r="H18" s="26" t="str">
        <f>IF(G18="","",G18+7)</f>
        <v/>
      </c>
      <c r="I18" s="23" t="str">
        <f>IF(E18="Problem found","Open a work order",IF(E18="N/A","",IF(H18="",IF(AND(E18&lt;&gt;"Done",Cover!$C$9&lt;&gt;"",Cover!$C$9&lt;=TODAY()),"Due now",""),IF(H18&lt;=TODAY(),"Due now",""))))</f>
        <v/>
      </c>
      <c r="J18" s="24" t="n"/>
    </row>
    <row r="19">
      <c r="A19" s="22" t="n">
        <v>14</v>
      </c>
      <c r="B19" s="23" t="inlineStr">
        <is>
          <t>Gearboxes</t>
        </is>
      </c>
      <c r="C19" s="23" t="inlineStr">
        <is>
          <t>Clean the housing so it can shed heat</t>
        </is>
      </c>
      <c r="D19" s="23" t="inlineStr">
        <is>
          <t>Operator</t>
        </is>
      </c>
      <c r="E19" s="24" t="n"/>
      <c r="F19" s="24" t="n"/>
      <c r="G19" s="25" t="n"/>
      <c r="H19" s="26" t="str">
        <f>IF(G19="","",G19+7)</f>
        <v/>
      </c>
      <c r="I19" s="23" t="str">
        <f>IF(E19="Problem found","Open a work order",IF(E19="N/A","",IF(H19="",IF(AND(E19&lt;&gt;"Done",Cover!$C$9&lt;&gt;"",Cover!$C$9&lt;=TODAY()),"Due now",""),IF(H19&lt;=TODAY(),"Due now",""))))</f>
        <v/>
      </c>
      <c r="J19" s="24" t="n"/>
    </row>
    <row r="20">
      <c r="A20" s="22" t="n">
        <v>15</v>
      </c>
      <c r="B20" s="23" t="inlineStr">
        <is>
          <t>Gearboxes</t>
        </is>
      </c>
      <c r="C20" s="23" t="inlineStr">
        <is>
          <t>Check the mounting bolts</t>
        </is>
      </c>
      <c r="D20" s="23" t="inlineStr">
        <is>
          <t>Technician</t>
        </is>
      </c>
      <c r="E20" s="24" t="n"/>
      <c r="F20" s="24" t="n"/>
      <c r="G20" s="25" t="n"/>
      <c r="H20" s="26" t="str">
        <f>IF(G20="","",G20+7)</f>
        <v/>
      </c>
      <c r="I20" s="23" t="str">
        <f>IF(E20="Problem found","Open a work order",IF(E20="N/A","",IF(H20="",IF(AND(E20&lt;&gt;"Done",Cover!$C$9&lt;&gt;"",Cover!$C$9&lt;=TODAY()),"Due now",""),IF(H20&lt;=TODAY(),"Due now",""))))</f>
        <v/>
      </c>
      <c r="J20" s="24" t="n"/>
    </row>
    <row r="21">
      <c r="A21" s="27" t="n">
        <v>16</v>
      </c>
      <c r="B21" s="28" t="inlineStr">
        <is>
          <t>Filling machines</t>
        </is>
      </c>
      <c r="C21" s="28" t="inlineStr">
        <is>
          <t>Inspect seals, O-rings and gaskets on valves and nozzles</t>
        </is>
      </c>
      <c r="D21" s="28" t="inlineStr">
        <is>
          <t>Technician</t>
        </is>
      </c>
      <c r="E21" s="24" t="n"/>
      <c r="F21" s="24" t="n"/>
      <c r="G21" s="25" t="n"/>
      <c r="H21" s="29" t="str">
        <f>IF(G21="","",G21+7)</f>
        <v/>
      </c>
      <c r="I21" s="28" t="str">
        <f>IF(E21="Problem found","Open a work order",IF(E21="N/A","",IF(H21="",IF(AND(E21&lt;&gt;"Done",Cover!$C$9&lt;&gt;"",Cover!$C$9&lt;=TODAY()),"Due now",""),IF(H21&lt;=TODAY(),"Due now",""))))</f>
        <v/>
      </c>
      <c r="J21" s="24" t="n"/>
    </row>
    <row r="22">
      <c r="A22" s="27" t="n">
        <v>17</v>
      </c>
      <c r="B22" s="28" t="inlineStr">
        <is>
          <t>Filling machines</t>
        </is>
      </c>
      <c r="C22" s="28" t="inlineStr">
        <is>
          <t>Lubricate the points in the manual, with food grade lubricant where required</t>
        </is>
      </c>
      <c r="D22" s="28" t="inlineStr">
        <is>
          <t>Technician</t>
        </is>
      </c>
      <c r="E22" s="24" t="n"/>
      <c r="F22" s="24" t="n"/>
      <c r="G22" s="25" t="n"/>
      <c r="H22" s="29" t="str">
        <f>IF(G22="","",G22+7)</f>
        <v/>
      </c>
      <c r="I22" s="28" t="str">
        <f>IF(E22="Problem found","Open a work order",IF(E22="N/A","",IF(H22="",IF(AND(E22&lt;&gt;"Done",Cover!$C$9&lt;&gt;"",Cover!$C$9&lt;=TODAY()),"Due now",""),IF(H22&lt;=TODAY(),"Due now",""))))</f>
        <v/>
      </c>
      <c r="J22" s="24" t="n"/>
    </row>
    <row r="23">
      <c r="A23" s="27" t="n">
        <v>18</v>
      </c>
      <c r="B23" s="28" t="inlineStr">
        <is>
          <t>Filling machines</t>
        </is>
      </c>
      <c r="C23" s="28" t="inlineStr">
        <is>
          <t>Clean and check sensors and photo-eyes</t>
        </is>
      </c>
      <c r="D23" s="28" t="inlineStr">
        <is>
          <t>Operator</t>
        </is>
      </c>
      <c r="E23" s="24" t="n"/>
      <c r="F23" s="24" t="n"/>
      <c r="G23" s="25" t="n"/>
      <c r="H23" s="29" t="str">
        <f>IF(G23="","",G23+7)</f>
        <v/>
      </c>
      <c r="I23" s="28" t="str">
        <f>IF(E23="Problem found","Open a work order",IF(E23="N/A","",IF(H23="",IF(AND(E23&lt;&gt;"Done",Cover!$C$9&lt;&gt;"",Cover!$C$9&lt;=TODAY()),"Due now",""),IF(H23&lt;=TODAY(),"Due now",""))))</f>
        <v/>
      </c>
      <c r="J23" s="24" t="n"/>
    </row>
    <row r="24">
      <c r="A24" s="22" t="n">
        <v>19</v>
      </c>
      <c r="B24" s="23" t="inlineStr">
        <is>
          <t>Packaging machines</t>
        </is>
      </c>
      <c r="C24" s="23" t="inlineStr">
        <is>
          <t>Clean sensors, photo-eyes and the print mark reader</t>
        </is>
      </c>
      <c r="D24" s="23" t="inlineStr">
        <is>
          <t>Operator</t>
        </is>
      </c>
      <c r="E24" s="24" t="n"/>
      <c r="F24" s="24" t="n"/>
      <c r="G24" s="25" t="n"/>
      <c r="H24" s="26" t="str">
        <f>IF(G24="","",G24+7)</f>
        <v/>
      </c>
      <c r="I24" s="23" t="str">
        <f>IF(E24="Problem found","Open a work order",IF(E24="N/A","",IF(H24="",IF(AND(E24&lt;&gt;"Done",Cover!$C$9&lt;&gt;"",Cover!$C$9&lt;=TODAY()),"Due now",""),IF(H24&lt;=TODAY(),"Due now",""))))</f>
        <v/>
      </c>
      <c r="J24" s="24" t="n"/>
    </row>
    <row r="25">
      <c r="A25" s="22" t="n">
        <v>20</v>
      </c>
      <c r="B25" s="23" t="inlineStr">
        <is>
          <t>Packaging machines</t>
        </is>
      </c>
      <c r="C25" s="23" t="inlineStr">
        <is>
          <t>Check knives and cutters for damage and sharpness</t>
        </is>
      </c>
      <c r="D25" s="23" t="inlineStr">
        <is>
          <t>Technician</t>
        </is>
      </c>
      <c r="E25" s="24" t="n"/>
      <c r="F25" s="24" t="n"/>
      <c r="G25" s="25" t="n"/>
      <c r="H25" s="26" t="str">
        <f>IF(G25="","",G25+7)</f>
        <v/>
      </c>
      <c r="I25" s="23" t="str">
        <f>IF(E25="Problem found","Open a work order",IF(E25="N/A","",IF(H25="",IF(AND(E25&lt;&gt;"Done",Cover!$C$9&lt;&gt;"",Cover!$C$9&lt;=TODAY()),"Due now",""),IF(H25&lt;=TODAY(),"Due now",""))))</f>
        <v/>
      </c>
      <c r="J25" s="24" t="n"/>
    </row>
    <row r="26">
      <c r="A26" s="22" t="n">
        <v>21</v>
      </c>
      <c r="B26" s="23" t="inlineStr">
        <is>
          <t>Packaging machines</t>
        </is>
      </c>
      <c r="C26" s="23" t="inlineStr">
        <is>
          <t>Lubricate the points in the manual</t>
        </is>
      </c>
      <c r="D26" s="23" t="inlineStr">
        <is>
          <t>Technician</t>
        </is>
      </c>
      <c r="E26" s="24" t="n"/>
      <c r="F26" s="24" t="n"/>
      <c r="G26" s="25" t="n"/>
      <c r="H26" s="26" t="str">
        <f>IF(G26="","",G26+7)</f>
        <v/>
      </c>
      <c r="I26" s="23" t="str">
        <f>IF(E26="Problem found","Open a work order",IF(E26="N/A","",IF(H26="",IF(AND(E26&lt;&gt;"Done",Cover!$C$9&lt;&gt;"",Cover!$C$9&lt;=TODAY()),"Due now",""),IF(H26&lt;=TODAY(),"Due now",""))))</f>
        <v/>
      </c>
      <c r="J26" s="24" t="n"/>
    </row>
    <row r="27">
      <c r="A27" s="27" t="n">
        <v>22</v>
      </c>
      <c r="B27" s="28" t="inlineStr">
        <is>
          <t>CNC machines</t>
        </is>
      </c>
      <c r="C27" s="28" t="inlineStr">
        <is>
          <t>Clean the coolant tank screens and skim off tramp oil</t>
        </is>
      </c>
      <c r="D27" s="28" t="inlineStr">
        <is>
          <t>Operator</t>
        </is>
      </c>
      <c r="E27" s="24" t="n"/>
      <c r="F27" s="24" t="n"/>
      <c r="G27" s="25" t="n"/>
      <c r="H27" s="29" t="str">
        <f>IF(G27="","",G27+7)</f>
        <v/>
      </c>
      <c r="I27" s="28" t="str">
        <f>IF(E27="Problem found","Open a work order",IF(E27="N/A","",IF(H27="",IF(AND(E27&lt;&gt;"Done",Cover!$C$9&lt;&gt;"",Cover!$C$9&lt;=TODAY()),"Due now",""),IF(H27&lt;=TODAY(),"Due now",""))))</f>
        <v/>
      </c>
      <c r="J27" s="24" t="n"/>
    </row>
    <row r="28">
      <c r="A28" s="27" t="n">
        <v>23</v>
      </c>
      <c r="B28" s="28" t="inlineStr">
        <is>
          <t>CNC machines</t>
        </is>
      </c>
      <c r="C28" s="28" t="inlineStr">
        <is>
          <t>Clean the spindle taper and the tool holder tapers</t>
        </is>
      </c>
      <c r="D28" s="28" t="inlineStr">
        <is>
          <t>Operator</t>
        </is>
      </c>
      <c r="E28" s="24" t="n"/>
      <c r="F28" s="24" t="n"/>
      <c r="G28" s="25" t="n"/>
      <c r="H28" s="29" t="str">
        <f>IF(G28="","",G28+7)</f>
        <v/>
      </c>
      <c r="I28" s="28" t="str">
        <f>IF(E28="Problem found","Open a work order",IF(E28="N/A","",IF(H28="",IF(AND(E28&lt;&gt;"Done",Cover!$C$9&lt;&gt;"",Cover!$C$9&lt;=TODAY()),"Due now",""),IF(H28&lt;=TODAY(),"Due now",""))))</f>
        <v/>
      </c>
      <c r="J28" s="24" t="n"/>
    </row>
    <row r="29">
      <c r="A29" s="27" t="n">
        <v>24</v>
      </c>
      <c r="B29" s="28" t="inlineStr">
        <is>
          <t>CNC machines</t>
        </is>
      </c>
      <c r="C29" s="28" t="inlineStr">
        <is>
          <t>Check the door window, the door interlock and the work light</t>
        </is>
      </c>
      <c r="D29" s="28" t="inlineStr">
        <is>
          <t>Operator</t>
        </is>
      </c>
      <c r="E29" s="24" t="n"/>
      <c r="F29" s="24" t="n"/>
      <c r="G29" s="25" t="n"/>
      <c r="H29" s="29" t="str">
        <f>IF(G29="","",G29+7)</f>
        <v/>
      </c>
      <c r="I29" s="28" t="str">
        <f>IF(E29="Problem found","Open a work order",IF(E29="N/A","",IF(H29="",IF(AND(E29&lt;&gt;"Done",Cover!$C$9&lt;&gt;"",Cover!$C$9&lt;=TODAY()),"Due now",""),IF(H29&lt;=TODAY(),"Due now",""))))</f>
        <v/>
      </c>
      <c r="J29" s="24" t="n"/>
    </row>
    <row r="30">
      <c r="A30" s="22" t="n">
        <v>25</v>
      </c>
      <c r="B30" s="23" t="inlineStr">
        <is>
          <t>Injection molding machines</t>
        </is>
      </c>
      <c r="C30" s="23" t="inlineStr">
        <is>
          <t>Check heater band temperatures against the set points</t>
        </is>
      </c>
      <c r="D30" s="23" t="inlineStr">
        <is>
          <t>Technician</t>
        </is>
      </c>
      <c r="E30" s="24" t="n"/>
      <c r="F30" s="24" t="n"/>
      <c r="G30" s="25" t="n"/>
      <c r="H30" s="26" t="str">
        <f>IF(G30="","",G30+7)</f>
        <v/>
      </c>
      <c r="I30" s="23" t="str">
        <f>IF(E30="Problem found","Open a work order",IF(E30="N/A","",IF(H30="",IF(AND(E30&lt;&gt;"Done",Cover!$C$9&lt;&gt;"",Cover!$C$9&lt;=TODAY()),"Due now",""),IF(H30&lt;=TODAY(),"Due now",""))))</f>
        <v/>
      </c>
      <c r="J30" s="24" t="n"/>
    </row>
    <row r="31">
      <c r="A31" s="22" t="n">
        <v>26</v>
      </c>
      <c r="B31" s="23" t="inlineStr">
        <is>
          <t>Injection molding machines</t>
        </is>
      </c>
      <c r="C31" s="23" t="inlineStr">
        <is>
          <t>Check the automatic lubrication of the toggle and tie bars, or lubricate as the manual specifies</t>
        </is>
      </c>
      <c r="D31" s="23" t="inlineStr">
        <is>
          <t>Technician</t>
        </is>
      </c>
      <c r="E31" s="24" t="n"/>
      <c r="F31" s="24" t="n"/>
      <c r="G31" s="25" t="n"/>
      <c r="H31" s="26" t="str">
        <f>IF(G31="","",G31+7)</f>
        <v/>
      </c>
      <c r="I31" s="23" t="str">
        <f>IF(E31="Problem found","Open a work order",IF(E31="N/A","",IF(H31="",IF(AND(E31&lt;&gt;"Done",Cover!$C$9&lt;&gt;"",Cover!$C$9&lt;=TODAY()),"Due now",""),IF(H31&lt;=TODAY(),"Due now",""))))</f>
        <v/>
      </c>
      <c r="J31" s="24" t="n"/>
    </row>
    <row r="32">
      <c r="A32" s="22" t="n">
        <v>27</v>
      </c>
      <c r="B32" s="23" t="inlineStr">
        <is>
          <t>Injection molding machines</t>
        </is>
      </c>
      <c r="C32" s="23" t="inlineStr">
        <is>
          <t>Clean the machine, the hopper area and the dryer filter</t>
        </is>
      </c>
      <c r="D32" s="23" t="inlineStr">
        <is>
          <t>Operator</t>
        </is>
      </c>
      <c r="E32" s="24" t="n"/>
      <c r="F32" s="24" t="n"/>
      <c r="G32" s="25" t="n"/>
      <c r="H32" s="26" t="str">
        <f>IF(G32="","",G32+7)</f>
        <v/>
      </c>
      <c r="I32" s="23" t="str">
        <f>IF(E32="Problem found","Open a work order",IF(E32="N/A","",IF(H32="",IF(AND(E32&lt;&gt;"Done",Cover!$C$9&lt;&gt;"",Cover!$C$9&lt;=TODAY()),"Due now",""),IF(H32&lt;=TODAY(),"Due now",""))))</f>
        <v/>
      </c>
      <c r="J32" s="24" t="n"/>
    </row>
    <row r="33">
      <c r="A33" s="27" t="n">
        <v>28</v>
      </c>
      <c r="B33" s="28" t="inlineStr">
        <is>
          <t>Hydraulic systems</t>
        </is>
      </c>
      <c r="C33" s="28" t="inlineStr">
        <is>
          <t>Check the filter condition indicators</t>
        </is>
      </c>
      <c r="D33" s="28" t="inlineStr">
        <is>
          <t>Technician</t>
        </is>
      </c>
      <c r="E33" s="24" t="n"/>
      <c r="F33" s="24" t="n"/>
      <c r="G33" s="25" t="n"/>
      <c r="H33" s="29" t="str">
        <f>IF(G33="","",G33+7)</f>
        <v/>
      </c>
      <c r="I33" s="28" t="str">
        <f>IF(E33="Problem found","Open a work order",IF(E33="N/A","",IF(H33="",IF(AND(E33&lt;&gt;"Done",Cover!$C$9&lt;&gt;"",Cover!$C$9&lt;=TODAY()),"Due now",""),IF(H33&lt;=TODAY(),"Due now",""))))</f>
        <v/>
      </c>
      <c r="J33" s="24" t="n"/>
    </row>
    <row r="34">
      <c r="A34" s="27" t="n">
        <v>29</v>
      </c>
      <c r="B34" s="28" t="inlineStr">
        <is>
          <t>Hydraulic systems</t>
        </is>
      </c>
      <c r="C34" s="28" t="inlineStr">
        <is>
          <t>Check the reservoir breather</t>
        </is>
      </c>
      <c r="D34" s="28" t="inlineStr">
        <is>
          <t>Technician</t>
        </is>
      </c>
      <c r="E34" s="24" t="n"/>
      <c r="F34" s="24" t="n"/>
      <c r="G34" s="25" t="n"/>
      <c r="H34" s="29" t="str">
        <f>IF(G34="","",G34+7)</f>
        <v/>
      </c>
      <c r="I34" s="28" t="str">
        <f>IF(E34="Problem found","Open a work order",IF(E34="N/A","",IF(H34="",IF(AND(E34&lt;&gt;"Done",Cover!$C$9&lt;&gt;"",Cover!$C$9&lt;=TODAY()),"Due now",""),IF(H34&lt;=TODAY(),"Due now",""))))</f>
        <v/>
      </c>
      <c r="J34" s="24" t="n"/>
    </row>
    <row r="35">
      <c r="A35" s="27" t="n">
        <v>30</v>
      </c>
      <c r="B35" s="28" t="inlineStr">
        <is>
          <t>Hydraulic systems</t>
        </is>
      </c>
      <c r="C35" s="28" t="inlineStr">
        <is>
          <t>Check hoses for abrasion, kinks and bulges</t>
        </is>
      </c>
      <c r="D35" s="28" t="inlineStr">
        <is>
          <t>Technician</t>
        </is>
      </c>
      <c r="E35" s="24" t="n"/>
      <c r="F35" s="24" t="n"/>
      <c r="G35" s="25" t="n"/>
      <c r="H35" s="29" t="str">
        <f>IF(G35="","",G35+7)</f>
        <v/>
      </c>
      <c r="I35" s="28" t="str">
        <f>IF(E35="Problem found","Open a work order",IF(E35="N/A","",IF(H35="",IF(AND(E35&lt;&gt;"Done",Cover!$C$9&lt;&gt;"",Cover!$C$9&lt;=TODAY()),"Due now",""),IF(H35&lt;=TODAY(),"Due now",""))))</f>
        <v/>
      </c>
      <c r="J35" s="24" t="n"/>
    </row>
    <row r="36">
      <c r="A36" s="30" t="n"/>
      <c r="B36" s="31" t="n"/>
      <c r="C36" s="31" t="n"/>
      <c r="D36" s="31" t="n"/>
      <c r="E36" s="31" t="n"/>
      <c r="F36" s="31" t="n"/>
      <c r="G36" s="32" t="n"/>
      <c r="H36" s="33" t="str">
        <f>IF(G36="","",G36+7)</f>
        <v/>
      </c>
      <c r="I36" s="30" t="str">
        <f>IF(E36="Problem found","Open a work order",IF(E36="N/A","",IF(H36="",IF(AND(E36&lt;&gt;"Done",Cover!$C$9&lt;&gt;"",Cover!$C$9&lt;=TODAY()),"Due now",""),IF(H36&lt;=TODAY(),"Due now",""))))</f>
        <v/>
      </c>
      <c r="J36" s="31" t="n"/>
    </row>
    <row r="37">
      <c r="A37" s="30" t="n"/>
      <c r="B37" s="31" t="n"/>
      <c r="C37" s="31" t="n"/>
      <c r="D37" s="31" t="n"/>
      <c r="E37" s="31" t="n"/>
      <c r="F37" s="31" t="n"/>
      <c r="G37" s="32" t="n"/>
      <c r="H37" s="33" t="str">
        <f>IF(G37="","",G37+7)</f>
        <v/>
      </c>
      <c r="I37" s="30" t="str">
        <f>IF(E37="Problem found","Open a work order",IF(E37="N/A","",IF(H37="",IF(AND(E37&lt;&gt;"Done",Cover!$C$9&lt;&gt;"",Cover!$C$9&lt;=TODAY()),"Due now",""),IF(H37&lt;=TODAY(),"Due now",""))))</f>
        <v/>
      </c>
      <c r="J37" s="31" t="n"/>
    </row>
    <row r="38">
      <c r="A38" s="30" t="n"/>
      <c r="B38" s="31" t="n"/>
      <c r="C38" s="31" t="n"/>
      <c r="D38" s="31" t="n"/>
      <c r="E38" s="31" t="n"/>
      <c r="F38" s="31" t="n"/>
      <c r="G38" s="32" t="n"/>
      <c r="H38" s="33" t="str">
        <f>IF(G38="","",G38+7)</f>
        <v/>
      </c>
      <c r="I38" s="30" t="str">
        <f>IF(E38="Problem found","Open a work order",IF(E38="N/A","",IF(H38="",IF(AND(E38&lt;&gt;"Done",Cover!$C$9&lt;&gt;"",Cover!$C$9&lt;=TODAY()),"Due now",""),IF(H38&lt;=TODAY(),"Due now",""))))</f>
        <v/>
      </c>
      <c r="J38" s="31" t="n"/>
    </row>
    <row r="39">
      <c r="A39" s="30" t="n"/>
      <c r="B39" s="31" t="n"/>
      <c r="C39" s="31" t="n"/>
      <c r="D39" s="31" t="n"/>
      <c r="E39" s="31" t="n"/>
      <c r="F39" s="31" t="n"/>
      <c r="G39" s="32" t="n"/>
      <c r="H39" s="33" t="str">
        <f>IF(G39="","",G39+7)</f>
        <v/>
      </c>
      <c r="I39" s="30" t="str">
        <f>IF(E39="Problem found","Open a work order",IF(E39="N/A","",IF(H39="",IF(AND(E39&lt;&gt;"Done",Cover!$C$9&lt;&gt;"",Cover!$C$9&lt;=TODAY()),"Due now",""),IF(H39&lt;=TODAY(),"Due now",""))))</f>
        <v/>
      </c>
      <c r="J39" s="31" t="n"/>
    </row>
    <row r="40">
      <c r="A40" s="30" t="n"/>
      <c r="B40" s="31" t="n"/>
      <c r="C40" s="31" t="n"/>
      <c r="D40" s="31" t="n"/>
      <c r="E40" s="31" t="n"/>
      <c r="F40" s="31" t="n"/>
      <c r="G40" s="32" t="n"/>
      <c r="H40" s="33" t="str">
        <f>IF(G40="","",G40+7)</f>
        <v/>
      </c>
      <c r="I40" s="30" t="str">
        <f>IF(E40="Problem found","Open a work order",IF(E40="N/A","",IF(H40="",IF(AND(E40&lt;&gt;"Done",Cover!$C$9&lt;&gt;"",Cover!$C$9&lt;=TODAY()),"Due now",""),IF(H40&lt;=TODAY(),"Due now",""))))</f>
        <v/>
      </c>
      <c r="J40" s="31" t="n"/>
    </row>
    <row r="41">
      <c r="A41" s="30" t="n"/>
      <c r="B41" s="31" t="n"/>
      <c r="C41" s="31" t="n"/>
      <c r="D41" s="31" t="n"/>
      <c r="E41" s="31" t="n"/>
      <c r="F41" s="31" t="n"/>
      <c r="G41" s="32" t="n"/>
      <c r="H41" s="33" t="str">
        <f>IF(G41="","",G41+7)</f>
        <v/>
      </c>
      <c r="I41" s="30" t="str">
        <f>IF(E41="Problem found","Open a work order",IF(E41="N/A","",IF(H41="",IF(AND(E41&lt;&gt;"Done",Cover!$C$9&lt;&gt;"",Cover!$C$9&lt;=TODAY()),"Due now",""),IF(H41&lt;=TODAY(),"Due now",""))))</f>
        <v/>
      </c>
      <c r="J41" s="31" t="n"/>
    </row>
    <row r="42">
      <c r="A42" s="30" t="n"/>
      <c r="B42" s="31" t="n"/>
      <c r="C42" s="31" t="n"/>
      <c r="D42" s="31" t="n"/>
      <c r="E42" s="31" t="n"/>
      <c r="F42" s="31" t="n"/>
      <c r="G42" s="32" t="n"/>
      <c r="H42" s="33" t="str">
        <f>IF(G42="","",G42+7)</f>
        <v/>
      </c>
      <c r="I42" s="30" t="str">
        <f>IF(E42="Problem found","Open a work order",IF(E42="N/A","",IF(H42="",IF(AND(E42&lt;&gt;"Done",Cover!$C$9&lt;&gt;"",Cover!$C$9&lt;=TODAY()),"Due now",""),IF(H42&lt;=TODAY(),"Due now",""))))</f>
        <v/>
      </c>
      <c r="J42" s="31" t="n"/>
    </row>
    <row r="43">
      <c r="A43" s="30" t="n"/>
      <c r="B43" s="31" t="n"/>
      <c r="C43" s="31" t="n"/>
      <c r="D43" s="31" t="n"/>
      <c r="E43" s="31" t="n"/>
      <c r="F43" s="31" t="n"/>
      <c r="G43" s="32" t="n"/>
      <c r="H43" s="33" t="str">
        <f>IF(G43="","",G43+7)</f>
        <v/>
      </c>
      <c r="I43" s="30" t="str">
        <f>IF(E43="Problem found","Open a work order",IF(E43="N/A","",IF(H43="",IF(AND(E43&lt;&gt;"Done",Cover!$C$9&lt;&gt;"",Cover!$C$9&lt;=TODAY()),"Due now",""),IF(H43&lt;=TODAY(),"Due now",""))))</f>
        <v/>
      </c>
      <c r="J43" s="31" t="n"/>
    </row>
    <row r="44">
      <c r="A44" s="30" t="n"/>
      <c r="B44" s="31" t="n"/>
      <c r="C44" s="31" t="n"/>
      <c r="D44" s="31" t="n"/>
      <c r="E44" s="31" t="n"/>
      <c r="F44" s="31" t="n"/>
      <c r="G44" s="32" t="n"/>
      <c r="H44" s="33" t="str">
        <f>IF(G44="","",G44+7)</f>
        <v/>
      </c>
      <c r="I44" s="30" t="str">
        <f>IF(E44="Problem found","Open a work order",IF(E44="N/A","",IF(H44="",IF(AND(E44&lt;&gt;"Done",Cover!$C$9&lt;&gt;"",Cover!$C$9&lt;=TODAY()),"Due now",""),IF(H44&lt;=TODAY(),"Due now",""))))</f>
        <v/>
      </c>
      <c r="J44" s="31" t="n"/>
    </row>
    <row r="45">
      <c r="A45" s="30" t="n"/>
      <c r="B45" s="31" t="n"/>
      <c r="C45" s="31" t="n"/>
      <c r="D45" s="31" t="n"/>
      <c r="E45" s="31" t="n"/>
      <c r="F45" s="31" t="n"/>
      <c r="G45" s="32" t="n"/>
      <c r="H45" s="33" t="str">
        <f>IF(G45="","",G45+7)</f>
        <v/>
      </c>
      <c r="I45" s="30" t="str">
        <f>IF(E45="Problem found","Open a work order",IF(E45="N/A","",IF(H45="",IF(AND(E45&lt;&gt;"Done",Cover!$C$9&lt;&gt;"",Cover!$C$9&lt;=TODAY()),"Due now",""),IF(H45&lt;=TODAY(),"Due now",""))))</f>
        <v/>
      </c>
      <c r="J45" s="31" t="n"/>
    </row>
    <row r="46">
      <c r="A46" s="30" t="n"/>
      <c r="B46" s="31" t="n"/>
      <c r="C46" s="31" t="n"/>
      <c r="D46" s="31" t="n"/>
      <c r="E46" s="31" t="n"/>
      <c r="F46" s="31" t="n"/>
      <c r="G46" s="32" t="n"/>
      <c r="H46" s="33" t="str">
        <f>IF(G46="","",G46+7)</f>
        <v/>
      </c>
      <c r="I46" s="30" t="str">
        <f>IF(E46="Problem found","Open a work order",IF(E46="N/A","",IF(H46="",IF(AND(E46&lt;&gt;"Done",Cover!$C$9&lt;&gt;"",Cover!$C$9&lt;=TODAY()),"Due now",""),IF(H46&lt;=TODAY(),"Due now",""))))</f>
        <v/>
      </c>
      <c r="J46" s="31" t="n"/>
    </row>
    <row r="47">
      <c r="A47" s="30" t="n"/>
      <c r="B47" s="31" t="n"/>
      <c r="C47" s="31" t="n"/>
      <c r="D47" s="31" t="n"/>
      <c r="E47" s="31" t="n"/>
      <c r="F47" s="31" t="n"/>
      <c r="G47" s="32" t="n"/>
      <c r="H47" s="33" t="str">
        <f>IF(G47="","",G47+7)</f>
        <v/>
      </c>
      <c r="I47" s="30" t="str">
        <f>IF(E47="Problem found","Open a work order",IF(E47="N/A","",IF(H47="",IF(AND(E47&lt;&gt;"Done",Cover!$C$9&lt;&gt;"",Cover!$C$9&lt;=TODAY()),"Due now",""),IF(H47&lt;=TODAY(),"Due now",""))))</f>
        <v/>
      </c>
      <c r="J47" s="31" t="n"/>
    </row>
    <row r="48">
      <c r="A48" s="30" t="n"/>
      <c r="B48" s="31" t="n"/>
      <c r="C48" s="31" t="n"/>
      <c r="D48" s="31" t="n"/>
      <c r="E48" s="31" t="n"/>
      <c r="F48" s="31" t="n"/>
      <c r="G48" s="32" t="n"/>
      <c r="H48" s="33" t="str">
        <f>IF(G48="","",G48+7)</f>
        <v/>
      </c>
      <c r="I48" s="30" t="str">
        <f>IF(E48="Problem found","Open a work order",IF(E48="N/A","",IF(H48="",IF(AND(E48&lt;&gt;"Done",Cover!$C$9&lt;&gt;"",Cover!$C$9&lt;=TODAY()),"Due now",""),IF(H48&lt;=TODAY(),"Due now",""))))</f>
        <v/>
      </c>
      <c r="J48" s="31" t="n"/>
    </row>
    <row r="49">
      <c r="A49" s="30" t="n"/>
      <c r="B49" s="31" t="n"/>
      <c r="C49" s="31" t="n"/>
      <c r="D49" s="31" t="n"/>
      <c r="E49" s="31" t="n"/>
      <c r="F49" s="31" t="n"/>
      <c r="G49" s="32" t="n"/>
      <c r="H49" s="33" t="str">
        <f>IF(G49="","",G49+7)</f>
        <v/>
      </c>
      <c r="I49" s="30" t="str">
        <f>IF(E49="Problem found","Open a work order",IF(E49="N/A","",IF(H49="",IF(AND(E49&lt;&gt;"Done",Cover!$C$9&lt;&gt;"",Cover!$C$9&lt;=TODAY()),"Due now",""),IF(H49&lt;=TODAY(),"Due now",""))))</f>
        <v/>
      </c>
      <c r="J49" s="31" t="n"/>
    </row>
    <row r="50">
      <c r="A50" s="30" t="n"/>
      <c r="B50" s="31" t="n"/>
      <c r="C50" s="31" t="n"/>
      <c r="D50" s="31" t="n"/>
      <c r="E50" s="31" t="n"/>
      <c r="F50" s="31" t="n"/>
      <c r="G50" s="32" t="n"/>
      <c r="H50" s="33" t="str">
        <f>IF(G50="","",G50+7)</f>
        <v/>
      </c>
      <c r="I50" s="30" t="str">
        <f>IF(E50="Problem found","Open a work order",IF(E50="N/A","",IF(H50="",IF(AND(E50&lt;&gt;"Done",Cover!$C$9&lt;&gt;"",Cover!$C$9&lt;=TODAY()),"Due now",""),IF(H50&lt;=TODAY(),"Due now",""))))</f>
        <v/>
      </c>
      <c r="J50" s="31" t="n"/>
    </row>
    <row r="51">
      <c r="A51" s="30" t="n"/>
      <c r="B51" s="31" t="n"/>
      <c r="C51" s="31" t="n"/>
      <c r="D51" s="31" t="n"/>
      <c r="E51" s="31" t="n"/>
      <c r="F51" s="31" t="n"/>
      <c r="G51" s="32" t="n"/>
      <c r="H51" s="33" t="str">
        <f>IF(G51="","",G51+7)</f>
        <v/>
      </c>
      <c r="I51" s="30" t="str">
        <f>IF(E51="Problem found","Open a work order",IF(E51="N/A","",IF(H51="",IF(AND(E51&lt;&gt;"Done",Cover!$C$9&lt;&gt;"",Cover!$C$9&lt;=TODAY()),"Due now",""),IF(H51&lt;=TODAY(),"Due now",""))))</f>
        <v/>
      </c>
      <c r="J51" s="31" t="n"/>
    </row>
    <row r="52">
      <c r="A52" s="30" t="n"/>
      <c r="B52" s="31" t="n"/>
      <c r="C52" s="31" t="n"/>
      <c r="D52" s="31" t="n"/>
      <c r="E52" s="31" t="n"/>
      <c r="F52" s="31" t="n"/>
      <c r="G52" s="32" t="n"/>
      <c r="H52" s="33" t="str">
        <f>IF(G52="","",G52+7)</f>
        <v/>
      </c>
      <c r="I52" s="30" t="str">
        <f>IF(E52="Problem found","Open a work order",IF(E52="N/A","",IF(H52="",IF(AND(E52&lt;&gt;"Done",Cover!$C$9&lt;&gt;"",Cover!$C$9&lt;=TODAY()),"Due now",""),IF(H52&lt;=TODAY(),"Due now",""))))</f>
        <v/>
      </c>
      <c r="J52" s="31" t="n"/>
    </row>
    <row r="53">
      <c r="A53" s="30" t="n"/>
      <c r="B53" s="31" t="n"/>
      <c r="C53" s="31" t="n"/>
      <c r="D53" s="31" t="n"/>
      <c r="E53" s="31" t="n"/>
      <c r="F53" s="31" t="n"/>
      <c r="G53" s="32" t="n"/>
      <c r="H53" s="33" t="str">
        <f>IF(G53="","",G53+7)</f>
        <v/>
      </c>
      <c r="I53" s="30" t="str">
        <f>IF(E53="Problem found","Open a work order",IF(E53="N/A","",IF(H53="",IF(AND(E53&lt;&gt;"Done",Cover!$C$9&lt;&gt;"",Cover!$C$9&lt;=TODAY()),"Due now",""),IF(H53&lt;=TODAY(),"Due now",""))))</f>
        <v/>
      </c>
      <c r="J53" s="31" t="n"/>
    </row>
    <row r="54">
      <c r="A54" s="30" t="n"/>
      <c r="B54" s="31" t="n"/>
      <c r="C54" s="31" t="n"/>
      <c r="D54" s="31" t="n"/>
      <c r="E54" s="31" t="n"/>
      <c r="F54" s="31" t="n"/>
      <c r="G54" s="32" t="n"/>
      <c r="H54" s="33" t="str">
        <f>IF(G54="","",G54+7)</f>
        <v/>
      </c>
      <c r="I54" s="30" t="str">
        <f>IF(E54="Problem found","Open a work order",IF(E54="N/A","",IF(H54="",IF(AND(E54&lt;&gt;"Done",Cover!$C$9&lt;&gt;"",Cover!$C$9&lt;=TODAY()),"Due now",""),IF(H54&lt;=TODAY(),"Due now",""))))</f>
        <v/>
      </c>
      <c r="J54" s="31" t="n"/>
    </row>
    <row r="55">
      <c r="A55" s="30" t="n"/>
      <c r="B55" s="31" t="n"/>
      <c r="C55" s="31" t="n"/>
      <c r="D55" s="31" t="n"/>
      <c r="E55" s="31" t="n"/>
      <c r="F55" s="31" t="n"/>
      <c r="G55" s="32" t="n"/>
      <c r="H55" s="33" t="str">
        <f>IF(G55="","",G55+7)</f>
        <v/>
      </c>
      <c r="I55" s="30" t="str">
        <f>IF(E55="Problem found","Open a work order",IF(E55="N/A","",IF(H55="",IF(AND(E55&lt;&gt;"Done",Cover!$C$9&lt;&gt;"",Cover!$C$9&lt;=TODAY()),"Due now",""),IF(H55&lt;=TODAY(),"Due now",""))))</f>
        <v/>
      </c>
      <c r="J55" s="31" t="n"/>
    </row>
    <row r="56">
      <c r="A56" s="30" t="n"/>
      <c r="B56" s="31" t="n"/>
      <c r="C56" s="31" t="n"/>
      <c r="D56" s="31" t="n"/>
      <c r="E56" s="31" t="n"/>
      <c r="F56" s="31" t="n"/>
      <c r="G56" s="32" t="n"/>
      <c r="H56" s="33" t="str">
        <f>IF(G56="","",G56+7)</f>
        <v/>
      </c>
      <c r="I56" s="30" t="str">
        <f>IF(E56="Problem found","Open a work order",IF(E56="N/A","",IF(H56="",IF(AND(E56&lt;&gt;"Done",Cover!$C$9&lt;&gt;"",Cover!$C$9&lt;=TODAY()),"Due now",""),IF(H56&lt;=TODAY(),"Due now",""))))</f>
        <v/>
      </c>
      <c r="J56" s="31" t="n"/>
    </row>
    <row r="57">
      <c r="A57" s="30" t="n"/>
      <c r="B57" s="31" t="n"/>
      <c r="C57" s="31" t="n"/>
      <c r="D57" s="31" t="n"/>
      <c r="E57" s="31" t="n"/>
      <c r="F57" s="31" t="n"/>
      <c r="G57" s="32" t="n"/>
      <c r="H57" s="33" t="str">
        <f>IF(G57="","",G57+7)</f>
        <v/>
      </c>
      <c r="I57" s="30" t="str">
        <f>IF(E57="Problem found","Open a work order",IF(E57="N/A","",IF(H57="",IF(AND(E57&lt;&gt;"Done",Cover!$C$9&lt;&gt;"",Cover!$C$9&lt;=TODAY()),"Due now",""),IF(H57&lt;=TODAY(),"Due now",""))))</f>
        <v/>
      </c>
      <c r="J57" s="31" t="n"/>
    </row>
    <row r="58">
      <c r="A58" s="30" t="n"/>
      <c r="B58" s="31" t="n"/>
      <c r="C58" s="31" t="n"/>
      <c r="D58" s="31" t="n"/>
      <c r="E58" s="31" t="n"/>
      <c r="F58" s="31" t="n"/>
      <c r="G58" s="32" t="n"/>
      <c r="H58" s="33" t="str">
        <f>IF(G58="","",G58+7)</f>
        <v/>
      </c>
      <c r="I58" s="30" t="str">
        <f>IF(E58="Problem found","Open a work order",IF(E58="N/A","",IF(H58="",IF(AND(E58&lt;&gt;"Done",Cover!$C$9&lt;&gt;"",Cover!$C$9&lt;=TODAY()),"Due now",""),IF(H58&lt;=TODAY(),"Due now",""))))</f>
        <v/>
      </c>
      <c r="J58" s="31" t="n"/>
    </row>
    <row r="59">
      <c r="A59" s="30" t="n"/>
      <c r="B59" s="31" t="n"/>
      <c r="C59" s="31" t="n"/>
      <c r="D59" s="31" t="n"/>
      <c r="E59" s="31" t="n"/>
      <c r="F59" s="31" t="n"/>
      <c r="G59" s="32" t="n"/>
      <c r="H59" s="33" t="str">
        <f>IF(G59="","",G59+7)</f>
        <v/>
      </c>
      <c r="I59" s="30" t="str">
        <f>IF(E59="Problem found","Open a work order",IF(E59="N/A","",IF(H59="",IF(AND(E59&lt;&gt;"Done",Cover!$C$9&lt;&gt;"",Cover!$C$9&lt;=TODAY()),"Due now",""),IF(H59&lt;=TODAY(),"Due now",""))))</f>
        <v/>
      </c>
      <c r="J59" s="31" t="n"/>
    </row>
    <row r="60">
      <c r="A60" s="30" t="n"/>
      <c r="B60" s="31" t="n"/>
      <c r="C60" s="31" t="n"/>
      <c r="D60" s="31" t="n"/>
      <c r="E60" s="31" t="n"/>
      <c r="F60" s="31" t="n"/>
      <c r="G60" s="32" t="n"/>
      <c r="H60" s="33" t="str">
        <f>IF(G60="","",G60+7)</f>
        <v/>
      </c>
      <c r="I60" s="30" t="str">
        <f>IF(E60="Problem found","Open a work order",IF(E60="N/A","",IF(H60="",IF(AND(E60&lt;&gt;"Done",Cover!$C$9&lt;&gt;"",Cover!$C$9&lt;=TODAY()),"Due now",""),IF(H60&lt;=TODAY(),"Due now",""))))</f>
        <v/>
      </c>
      <c r="J60" s="31" t="n"/>
    </row>
    <row r="62">
      <c r="A62" s="7" t="inlineStr">
        <is>
          <t>Add your own tasks in the empty yellow rows above. Next due = date done + 7 days. Flag shows "Due now" when that date has come, or, for a task not done yet, once the round started date on the Cover has come (not for N/A); it shows "Open a work order" when the status is Problem found.</t>
        </is>
      </c>
    </row>
  </sheetData>
  <autoFilter ref="A5:J60"/>
  <conditionalFormatting sqref="E6:E400">
    <cfRule type="cellIs" priority="1" operator="equal" dxfId="1">
      <formula>"Done"</formula>
    </cfRule>
    <cfRule type="cellIs" priority="2" operator="equal" dxfId="2">
      <formula>"Problem found"</formula>
    </cfRule>
    <cfRule type="cellIs" priority="3" operator="equal" dxfId="3">
      <formula>"Not done"</formula>
    </cfRule>
    <cfRule type="cellIs" priority="4" operator="equal" dxfId="4">
      <formula>"N/A"</formula>
    </cfRule>
  </conditionalFormatting>
  <conditionalFormatting sqref="I6:I400">
    <cfRule type="cellIs" priority="5" operator="equal" dxfId="0">
      <formula>"Due now"</formula>
    </cfRule>
    <cfRule type="cellIs" priority="6" operator="equal" dxfId="2">
      <formula>"Open a work order"</formula>
    </cfRule>
  </conditionalFormatting>
  <dataValidations count="3">
    <dataValidation sqref="E6:E400" showDropDown="0" showInputMessage="1" showErrorMessage="1" allowBlank="1" errorTitle="Status" error="Pick one of: Done, Problem found, Not done, N/A" promptTitle="Status" prompt="Pick Done, Problem found, Not done or N/A" type="list">
      <formula1>"Done,Problem found,Not done,N/A"</formula1>
    </dataValidation>
    <dataValidation sqref="G6:G400" showDropDown="0" showInputMessage="0" showErrorMessage="1" allowBlank="1" errorTitle="Date done" error="Enter a date, for example 14 Oct 2026" type="date" operator="greaterThan">
      <formula1>36526</formula1>
    </dataValidation>
    <dataValidation sqref="B36:B400" showDropDown="0" showInputMessage="0" showErrorMessage="1" allowBlank="1" errorTitle="Machine type" error="Not one of the 10 machine types. Keep it anyway?" type="list" errorStyle="warning">
      <formula1>"Pumps (centrifugal),Air compressors,Conveyors,Electric motors,Gearboxes,Filling machines,Packaging machines,CNC machines,Injection molding machines,Hydraulic systems"</formula1>
    </dataValidation>
  </dataValidations>
  <printOptions gridLines="0"/>
  <pageMargins left="0.75" right="0.75" top="1" bottom="1" header="0.5" footer="0.5"/>
  <pageSetup orientation="landscape" fitToHeight="0" fitToWidth="1"/>
  <headerFooter>
    <oddHeader/>
    <oddFooter>&amp;Loeelab.com/preventive-maintenance-checklist-template&amp;R&amp;A,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B6B63"/>
    <outlinePr summaryBelow="1" summaryRight="1"/>
    <pageSetUpPr fitToPage="1"/>
  </sheetPr>
  <dimension ref="A1:J62"/>
  <sheetViews>
    <sheetView showGridLines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62" customWidth="1" min="3" max="3"/>
    <col width="13" customWidth="1" min="4" max="4"/>
    <col width="15" customWidth="1" min="5" max="5"/>
    <col width="16" customWidth="1" min="6" max="6"/>
    <col width="13" customWidth="1" min="7" max="7"/>
    <col width="13" customWidth="1" min="8" max="8"/>
    <col width="19" customWidth="1" min="9" max="9"/>
    <col width="36" customWidth="1" min="10" max="10"/>
  </cols>
  <sheetData>
    <row r="1">
      <c r="A1" s="19" t="inlineStr">
        <is>
          <t>Monthly checks</t>
        </is>
      </c>
    </row>
    <row r="2">
      <c r="A2" s="20" t="inlineStr">
        <is>
          <t>Preventive maintenance checklist from OEE Lab (oeelab.com). Pick a status in column E for each task; filter column B to show one machine type. Follow the manufacturer's manual for intervals; these groups are a common starting point.</t>
        </is>
      </c>
    </row>
    <row r="3">
      <c r="A3" s="21" t="inlineStr">
        <is>
          <t>Before you start: isolate and lock out the machine before any task inside guards or covers.</t>
        </is>
      </c>
    </row>
    <row r="5" ht="20" customHeight="1">
      <c r="A5" s="10" t="inlineStr">
        <is>
          <t>#</t>
        </is>
      </c>
      <c r="B5" s="10" t="inlineStr">
        <is>
          <t>Machine type</t>
        </is>
      </c>
      <c r="C5" s="10" t="inlineStr">
        <is>
          <t>Task</t>
        </is>
      </c>
      <c r="D5" s="10" t="inlineStr">
        <is>
          <t>Who</t>
        </is>
      </c>
      <c r="E5" s="10" t="inlineStr">
        <is>
          <t>Status</t>
        </is>
      </c>
      <c r="F5" s="10" t="inlineStr">
        <is>
          <t>Done by</t>
        </is>
      </c>
      <c r="G5" s="10" t="inlineStr">
        <is>
          <t>Date done</t>
        </is>
      </c>
      <c r="H5" s="10" t="inlineStr">
        <is>
          <t>Next due</t>
        </is>
      </c>
      <c r="I5" s="10" t="inlineStr">
        <is>
          <t>Flag</t>
        </is>
      </c>
      <c r="J5" s="10" t="inlineStr">
        <is>
          <t>Notes</t>
        </is>
      </c>
    </row>
    <row r="6">
      <c r="A6" s="22" t="n">
        <v>1</v>
      </c>
      <c r="B6" s="23" t="inlineStr">
        <is>
          <t>Pumps (centrifugal)</t>
        </is>
      </c>
      <c r="C6" s="23" t="inlineStr">
        <is>
          <t>Grease the bearings with the grease type and quantity in the manual</t>
        </is>
      </c>
      <c r="D6" s="23" t="inlineStr">
        <is>
          <t>Technician</t>
        </is>
      </c>
      <c r="E6" s="24" t="n"/>
      <c r="F6" s="24" t="n"/>
      <c r="G6" s="25" t="n"/>
      <c r="H6" s="26" t="str">
        <f>IF(G6="","",EDATE(G6,1))</f>
        <v/>
      </c>
      <c r="I6" s="23" t="str">
        <f>IF(E6="Problem found","Open a work order",IF(E6="N/A","",IF(H6="",IF(AND(E6&lt;&gt;"Done",Cover!$C$9&lt;&gt;"",Cover!$C$9&lt;=TODAY()),"Due now",""),IF(H6&lt;=TODAY(),"Due now",""))))</f>
        <v/>
      </c>
      <c r="J6" s="24" t="n"/>
    </row>
    <row r="7">
      <c r="A7" s="22" t="n">
        <v>2</v>
      </c>
      <c r="B7" s="23" t="inlineStr">
        <is>
          <t>Pumps (centrifugal)</t>
        </is>
      </c>
      <c r="C7" s="23" t="inlineStr">
        <is>
          <t>Check the coupling guard, the coupling and the baseplate bolts</t>
        </is>
      </c>
      <c r="D7" s="23" t="inlineStr">
        <is>
          <t>Technician</t>
        </is>
      </c>
      <c r="E7" s="24" t="n"/>
      <c r="F7" s="24" t="n"/>
      <c r="G7" s="25" t="n"/>
      <c r="H7" s="26" t="str">
        <f>IF(G7="","",EDATE(G7,1))</f>
        <v/>
      </c>
      <c r="I7" s="23" t="str">
        <f>IF(E7="Problem found","Open a work order",IF(E7="N/A","",IF(H7="",IF(AND(E7&lt;&gt;"Done",Cover!$C$9&lt;&gt;"",Cover!$C$9&lt;=TODAY()),"Due now",""),IF(H7&lt;=TODAY(),"Due now",""))))</f>
        <v/>
      </c>
      <c r="J7" s="24" t="n"/>
    </row>
    <row r="8">
      <c r="A8" s="22" t="n">
        <v>3</v>
      </c>
      <c r="B8" s="23" t="inlineStr">
        <is>
          <t>Pumps (centrifugal)</t>
        </is>
      </c>
      <c r="C8" s="23" t="inlineStr">
        <is>
          <t>Take vibration readings at each bearing and log them</t>
        </is>
      </c>
      <c r="D8" s="23" t="inlineStr">
        <is>
          <t>Technician</t>
        </is>
      </c>
      <c r="E8" s="24" t="n"/>
      <c r="F8" s="24" t="n"/>
      <c r="G8" s="25" t="n"/>
      <c r="H8" s="26" t="str">
        <f>IF(G8="","",EDATE(G8,1))</f>
        <v/>
      </c>
      <c r="I8" s="23" t="str">
        <f>IF(E8="Problem found","Open a work order",IF(E8="N/A","",IF(H8="",IF(AND(E8&lt;&gt;"Done",Cover!$C$9&lt;&gt;"",Cover!$C$9&lt;=TODAY()),"Due now",""),IF(H8&lt;=TODAY(),"Due now",""))))</f>
        <v/>
      </c>
      <c r="J8" s="24" t="n"/>
    </row>
    <row r="9">
      <c r="A9" s="27" t="n">
        <v>4</v>
      </c>
      <c r="B9" s="28" t="inlineStr">
        <is>
          <t>Air compressors</t>
        </is>
      </c>
      <c r="C9" s="28" t="inlineStr">
        <is>
          <t>Check that the safety relief valve operates, using the test method in the manual</t>
        </is>
      </c>
      <c r="D9" s="28" t="inlineStr">
        <is>
          <t>Technician</t>
        </is>
      </c>
      <c r="E9" s="24" t="n"/>
      <c r="F9" s="24" t="n"/>
      <c r="G9" s="25" t="n"/>
      <c r="H9" s="29" t="str">
        <f>IF(G9="","",EDATE(G9,1))</f>
        <v/>
      </c>
      <c r="I9" s="28" t="str">
        <f>IF(E9="Problem found","Open a work order",IF(E9="N/A","",IF(H9="",IF(AND(E9&lt;&gt;"Done",Cover!$C$9&lt;&gt;"",Cover!$C$9&lt;=TODAY()),"Due now",""),IF(H9&lt;=TODAY(),"Due now",""))))</f>
        <v/>
      </c>
      <c r="J9" s="24" t="n"/>
    </row>
    <row r="10">
      <c r="A10" s="27" t="n">
        <v>5</v>
      </c>
      <c r="B10" s="28" t="inlineStr">
        <is>
          <t>Air compressors</t>
        </is>
      </c>
      <c r="C10" s="28" t="inlineStr">
        <is>
          <t>Survey the air network for leaks with an ultrasonic detector or soapy water</t>
        </is>
      </c>
      <c r="D10" s="28" t="inlineStr">
        <is>
          <t>Technician</t>
        </is>
      </c>
      <c r="E10" s="24" t="n"/>
      <c r="F10" s="24" t="n"/>
      <c r="G10" s="25" t="n"/>
      <c r="H10" s="29" t="str">
        <f>IF(G10="","",EDATE(G10,1))</f>
        <v/>
      </c>
      <c r="I10" s="28" t="str">
        <f>IF(E10="Problem found","Open a work order",IF(E10="N/A","",IF(H10="",IF(AND(E10&lt;&gt;"Done",Cover!$C$9&lt;&gt;"",Cover!$C$9&lt;=TODAY()),"Due now",""),IF(H10&lt;=TODAY(),"Due now",""))))</f>
        <v/>
      </c>
      <c r="J10" s="24" t="n"/>
    </row>
    <row r="11">
      <c r="A11" s="27" t="n">
        <v>6</v>
      </c>
      <c r="B11" s="28" t="inlineStr">
        <is>
          <t>Air compressors</t>
        </is>
      </c>
      <c r="C11" s="28" t="inlineStr">
        <is>
          <t>Inspect hoses, fittings and condensate drain lines</t>
        </is>
      </c>
      <c r="D11" s="28" t="inlineStr">
        <is>
          <t>Technician</t>
        </is>
      </c>
      <c r="E11" s="24" t="n"/>
      <c r="F11" s="24" t="n"/>
      <c r="G11" s="25" t="n"/>
      <c r="H11" s="29" t="str">
        <f>IF(G11="","",EDATE(G11,1))</f>
        <v/>
      </c>
      <c r="I11" s="28" t="str">
        <f>IF(E11="Problem found","Open a work order",IF(E11="N/A","",IF(H11="",IF(AND(E11&lt;&gt;"Done",Cover!$C$9&lt;&gt;"",Cover!$C$9&lt;=TODAY()),"Due now",""),IF(H11&lt;=TODAY(),"Due now",""))))</f>
        <v/>
      </c>
      <c r="J11" s="24" t="n"/>
    </row>
    <row r="12">
      <c r="A12" s="22" t="n">
        <v>7</v>
      </c>
      <c r="B12" s="23" t="inlineStr">
        <is>
          <t>Conveyors</t>
        </is>
      </c>
      <c r="C12" s="23" t="inlineStr">
        <is>
          <t>Lubricate bearings and chains as the manual specifies</t>
        </is>
      </c>
      <c r="D12" s="23" t="inlineStr">
        <is>
          <t>Technician</t>
        </is>
      </c>
      <c r="E12" s="24" t="n"/>
      <c r="F12" s="24" t="n"/>
      <c r="G12" s="25" t="n"/>
      <c r="H12" s="26" t="str">
        <f>IF(G12="","",EDATE(G12,1))</f>
        <v/>
      </c>
      <c r="I12" s="23" t="str">
        <f>IF(E12="Problem found","Open a work order",IF(E12="N/A","",IF(H12="",IF(AND(E12&lt;&gt;"Done",Cover!$C$9&lt;&gt;"",Cover!$C$9&lt;=TODAY()),"Due now",""),IF(H12&lt;=TODAY(),"Due now",""))))</f>
        <v/>
      </c>
      <c r="J12" s="24" t="n"/>
    </row>
    <row r="13">
      <c r="A13" s="22" t="n">
        <v>8</v>
      </c>
      <c r="B13" s="23" t="inlineStr">
        <is>
          <t>Conveyors</t>
        </is>
      </c>
      <c r="C13" s="23" t="inlineStr">
        <is>
          <t>Check that rollers turn freely and replace seized ones</t>
        </is>
      </c>
      <c r="D13" s="23" t="inlineStr">
        <is>
          <t>Technician</t>
        </is>
      </c>
      <c r="E13" s="24" t="n"/>
      <c r="F13" s="24" t="n"/>
      <c r="G13" s="25" t="n"/>
      <c r="H13" s="26" t="str">
        <f>IF(G13="","",EDATE(G13,1))</f>
        <v/>
      </c>
      <c r="I13" s="23" t="str">
        <f>IF(E13="Problem found","Open a work order",IF(E13="N/A","",IF(H13="",IF(AND(E13&lt;&gt;"Done",Cover!$C$9&lt;&gt;"",Cover!$C$9&lt;=TODAY()),"Due now",""),IF(H13&lt;=TODAY(),"Due now",""))))</f>
        <v/>
      </c>
      <c r="J13" s="24" t="n"/>
    </row>
    <row r="14">
      <c r="A14" s="22" t="n">
        <v>9</v>
      </c>
      <c r="B14" s="23" t="inlineStr">
        <is>
          <t>Conveyors</t>
        </is>
      </c>
      <c r="C14" s="23" t="inlineStr">
        <is>
          <t>Inspect and adjust belt scrapers and skirt rubbers</t>
        </is>
      </c>
      <c r="D14" s="23" t="inlineStr">
        <is>
          <t>Technician</t>
        </is>
      </c>
      <c r="E14" s="24" t="n"/>
      <c r="F14" s="24" t="n"/>
      <c r="G14" s="25" t="n"/>
      <c r="H14" s="26" t="str">
        <f>IF(G14="","",EDATE(G14,1))</f>
        <v/>
      </c>
      <c r="I14" s="23" t="str">
        <f>IF(E14="Problem found","Open a work order",IF(E14="N/A","",IF(H14="",IF(AND(E14&lt;&gt;"Done",Cover!$C$9&lt;&gt;"",Cover!$C$9&lt;=TODAY()),"Due now",""),IF(H14&lt;=TODAY(),"Due now",""))))</f>
        <v/>
      </c>
      <c r="J14" s="24" t="n"/>
    </row>
    <row r="15">
      <c r="A15" s="27" t="n">
        <v>10</v>
      </c>
      <c r="B15" s="28" t="inlineStr">
        <is>
          <t>Electric motors</t>
        </is>
      </c>
      <c r="C15" s="28" t="inlineStr">
        <is>
          <t>Measure running current on each phase and compare with the nameplate</t>
        </is>
      </c>
      <c r="D15" s="28" t="inlineStr">
        <is>
          <t>Electrician</t>
        </is>
      </c>
      <c r="E15" s="24" t="n"/>
      <c r="F15" s="24" t="n"/>
      <c r="G15" s="25" t="n"/>
      <c r="H15" s="29" t="str">
        <f>IF(G15="","",EDATE(G15,1))</f>
        <v/>
      </c>
      <c r="I15" s="28" t="str">
        <f>IF(E15="Problem found","Open a work order",IF(E15="N/A","",IF(H15="",IF(AND(E15&lt;&gt;"Done",Cover!$C$9&lt;&gt;"",Cover!$C$9&lt;=TODAY()),"Due now",""),IF(H15&lt;=TODAY(),"Due now",""))))</f>
        <v/>
      </c>
      <c r="J15" s="24" t="n"/>
    </row>
    <row r="16">
      <c r="A16" s="27" t="n">
        <v>11</v>
      </c>
      <c r="B16" s="28" t="inlineStr">
        <is>
          <t>Electric motors</t>
        </is>
      </c>
      <c r="C16" s="28" t="inlineStr">
        <is>
          <t>Take vibration readings at both bearings and log them</t>
        </is>
      </c>
      <c r="D16" s="28" t="inlineStr">
        <is>
          <t>Technician</t>
        </is>
      </c>
      <c r="E16" s="24" t="n"/>
      <c r="F16" s="24" t="n"/>
      <c r="G16" s="25" t="n"/>
      <c r="H16" s="29" t="str">
        <f>IF(G16="","",EDATE(G16,1))</f>
        <v/>
      </c>
      <c r="I16" s="28" t="str">
        <f>IF(E16="Problem found","Open a work order",IF(E16="N/A","",IF(H16="",IF(AND(E16&lt;&gt;"Done",Cover!$C$9&lt;&gt;"",Cover!$C$9&lt;=TODAY()),"Due now",""),IF(H16&lt;=TODAY(),"Due now",""))))</f>
        <v/>
      </c>
      <c r="J16" s="24" t="n"/>
    </row>
    <row r="17">
      <c r="A17" s="27" t="n">
        <v>12</v>
      </c>
      <c r="B17" s="28" t="inlineStr">
        <is>
          <t>Electric motors</t>
        </is>
      </c>
      <c r="C17" s="28" t="inlineStr">
        <is>
          <t>Check belt tension or coupling alignment to the driven machine</t>
        </is>
      </c>
      <c r="D17" s="28" t="inlineStr">
        <is>
          <t>Technician</t>
        </is>
      </c>
      <c r="E17" s="24" t="n"/>
      <c r="F17" s="24" t="n"/>
      <c r="G17" s="25" t="n"/>
      <c r="H17" s="29" t="str">
        <f>IF(G17="","",EDATE(G17,1))</f>
        <v/>
      </c>
      <c r="I17" s="28" t="str">
        <f>IF(E17="Problem found","Open a work order",IF(E17="N/A","",IF(H17="",IF(AND(E17&lt;&gt;"Done",Cover!$C$9&lt;&gt;"",Cover!$C$9&lt;=TODAY()),"Due now",""),IF(H17&lt;=TODAY(),"Due now",""))))</f>
        <v/>
      </c>
      <c r="J17" s="24" t="n"/>
    </row>
    <row r="18">
      <c r="A18" s="22" t="n">
        <v>13</v>
      </c>
      <c r="B18" s="23" t="inlineStr">
        <is>
          <t>Gearboxes</t>
        </is>
      </c>
      <c r="C18" s="23" t="inlineStr">
        <is>
          <t>Measure housing temperature with an infrared thermometer and log it</t>
        </is>
      </c>
      <c r="D18" s="23" t="inlineStr">
        <is>
          <t>Technician</t>
        </is>
      </c>
      <c r="E18" s="24" t="n"/>
      <c r="F18" s="24" t="n"/>
      <c r="G18" s="25" t="n"/>
      <c r="H18" s="26" t="str">
        <f>IF(G18="","",EDATE(G18,1))</f>
        <v/>
      </c>
      <c r="I18" s="23" t="str">
        <f>IF(E18="Problem found","Open a work order",IF(E18="N/A","",IF(H18="",IF(AND(E18&lt;&gt;"Done",Cover!$C$9&lt;&gt;"",Cover!$C$9&lt;=TODAY()),"Due now",""),IF(H18&lt;=TODAY(),"Due now",""))))</f>
        <v/>
      </c>
      <c r="J18" s="24" t="n"/>
    </row>
    <row r="19">
      <c r="A19" s="22" t="n">
        <v>14</v>
      </c>
      <c r="B19" s="23" t="inlineStr">
        <is>
          <t>Gearboxes</t>
        </is>
      </c>
      <c r="C19" s="23" t="inlineStr">
        <is>
          <t>Take vibration readings and log them</t>
        </is>
      </c>
      <c r="D19" s="23" t="inlineStr">
        <is>
          <t>Technician</t>
        </is>
      </c>
      <c r="E19" s="24" t="n"/>
      <c r="F19" s="24" t="n"/>
      <c r="G19" s="25" t="n"/>
      <c r="H19" s="26" t="str">
        <f>IF(G19="","",EDATE(G19,1))</f>
        <v/>
      </c>
      <c r="I19" s="23" t="str">
        <f>IF(E19="Problem found","Open a work order",IF(E19="N/A","",IF(H19="",IF(AND(E19&lt;&gt;"Done",Cover!$C$9&lt;&gt;"",Cover!$C$9&lt;=TODAY()),"Due now",""),IF(H19&lt;=TODAY(),"Due now",""))))</f>
        <v/>
      </c>
      <c r="J19" s="24" t="n"/>
    </row>
    <row r="20">
      <c r="A20" s="22" t="n">
        <v>15</v>
      </c>
      <c r="B20" s="23" t="inlineStr">
        <is>
          <t>Gearboxes</t>
        </is>
      </c>
      <c r="C20" s="23" t="inlineStr">
        <is>
          <t>Check the couplings and their guards</t>
        </is>
      </c>
      <c r="D20" s="23" t="inlineStr">
        <is>
          <t>Technician</t>
        </is>
      </c>
      <c r="E20" s="24" t="n"/>
      <c r="F20" s="24" t="n"/>
      <c r="G20" s="25" t="n"/>
      <c r="H20" s="26" t="str">
        <f>IF(G20="","",EDATE(G20,1))</f>
        <v/>
      </c>
      <c r="I20" s="23" t="str">
        <f>IF(E20="Problem found","Open a work order",IF(E20="N/A","",IF(H20="",IF(AND(E20&lt;&gt;"Done",Cover!$C$9&lt;&gt;"",Cover!$C$9&lt;=TODAY()),"Due now",""),IF(H20&lt;=TODAY(),"Due now",""))))</f>
        <v/>
      </c>
      <c r="J20" s="24" t="n"/>
    </row>
    <row r="21">
      <c r="A21" s="27" t="n">
        <v>16</v>
      </c>
      <c r="B21" s="28" t="inlineStr">
        <is>
          <t>Filling machines</t>
        </is>
      </c>
      <c r="C21" s="28" t="inlineStr">
        <is>
          <t>Verify or calibrate the fill measurement (scale or flow meter)</t>
        </is>
      </c>
      <c r="D21" s="28" t="inlineStr">
        <is>
          <t>Technician</t>
        </is>
      </c>
      <c r="E21" s="24" t="n"/>
      <c r="F21" s="24" t="n"/>
      <c r="G21" s="25" t="n"/>
      <c r="H21" s="29" t="str">
        <f>IF(G21="","",EDATE(G21,1))</f>
        <v/>
      </c>
      <c r="I21" s="28" t="str">
        <f>IF(E21="Problem found","Open a work order",IF(E21="N/A","",IF(H21="",IF(AND(E21&lt;&gt;"Done",Cover!$C$9&lt;&gt;"",Cover!$C$9&lt;=TODAY()),"Due now",""),IF(H21&lt;=TODAY(),"Due now",""))))</f>
        <v/>
      </c>
      <c r="J21" s="24" t="n"/>
    </row>
    <row r="22">
      <c r="A22" s="27" t="n">
        <v>17</v>
      </c>
      <c r="B22" s="28" t="inlineStr">
        <is>
          <t>Filling machines</t>
        </is>
      </c>
      <c r="C22" s="28" t="inlineStr">
        <is>
          <t>Check star wheels, guides and change parts for wear</t>
        </is>
      </c>
      <c r="D22" s="28" t="inlineStr">
        <is>
          <t>Technician</t>
        </is>
      </c>
      <c r="E22" s="24" t="n"/>
      <c r="F22" s="24" t="n"/>
      <c r="G22" s="25" t="n"/>
      <c r="H22" s="29" t="str">
        <f>IF(G22="","",EDATE(G22,1))</f>
        <v/>
      </c>
      <c r="I22" s="28" t="str">
        <f>IF(E22="Problem found","Open a work order",IF(E22="N/A","",IF(H22="",IF(AND(E22&lt;&gt;"Done",Cover!$C$9&lt;&gt;"",Cover!$C$9&lt;=TODAY()),"Due now",""),IF(H22&lt;=TODAY(),"Due now",""))))</f>
        <v/>
      </c>
      <c r="J22" s="24" t="n"/>
    </row>
    <row r="23">
      <c r="A23" s="27" t="n">
        <v>18</v>
      </c>
      <c r="B23" s="28" t="inlineStr">
        <is>
          <t>Filling machines</t>
        </is>
      </c>
      <c r="C23" s="28" t="inlineStr">
        <is>
          <t>Check pneumatic filters, regulators and lines for leaks</t>
        </is>
      </c>
      <c r="D23" s="28" t="inlineStr">
        <is>
          <t>Technician</t>
        </is>
      </c>
      <c r="E23" s="24" t="n"/>
      <c r="F23" s="24" t="n"/>
      <c r="G23" s="25" t="n"/>
      <c r="H23" s="29" t="str">
        <f>IF(G23="","",EDATE(G23,1))</f>
        <v/>
      </c>
      <c r="I23" s="28" t="str">
        <f>IF(E23="Problem found","Open a work order",IF(E23="N/A","",IF(H23="",IF(AND(E23&lt;&gt;"Done",Cover!$C$9&lt;&gt;"",Cover!$C$9&lt;=TODAY()),"Due now",""),IF(H23&lt;=TODAY(),"Due now",""))))</f>
        <v/>
      </c>
      <c r="J23" s="24" t="n"/>
    </row>
    <row r="24">
      <c r="A24" s="22" t="n">
        <v>19</v>
      </c>
      <c r="B24" s="23" t="inlineStr">
        <is>
          <t>Packaging machines</t>
        </is>
      </c>
      <c r="C24" s="23" t="inlineStr">
        <is>
          <t>Check belts, chains and timing belts for wear and tension</t>
        </is>
      </c>
      <c r="D24" s="23" t="inlineStr">
        <is>
          <t>Technician</t>
        </is>
      </c>
      <c r="E24" s="24" t="n"/>
      <c r="F24" s="24" t="n"/>
      <c r="G24" s="25" t="n"/>
      <c r="H24" s="26" t="str">
        <f>IF(G24="","",EDATE(G24,1))</f>
        <v/>
      </c>
      <c r="I24" s="23" t="str">
        <f>IF(E24="Problem found","Open a work order",IF(E24="N/A","",IF(H24="",IF(AND(E24&lt;&gt;"Done",Cover!$C$9&lt;&gt;"",Cover!$C$9&lt;=TODAY()),"Due now",""),IF(H24&lt;=TODAY(),"Due now",""))))</f>
        <v/>
      </c>
      <c r="J24" s="24" t="n"/>
    </row>
    <row r="25">
      <c r="A25" s="22" t="n">
        <v>20</v>
      </c>
      <c r="B25" s="23" t="inlineStr">
        <is>
          <t>Packaging machines</t>
        </is>
      </c>
      <c r="C25" s="23" t="inlineStr">
        <is>
          <t>Check the sealing temperature against the set point with a calibrated thermometer</t>
        </is>
      </c>
      <c r="D25" s="23" t="inlineStr">
        <is>
          <t>Technician</t>
        </is>
      </c>
      <c r="E25" s="24" t="n"/>
      <c r="F25" s="24" t="n"/>
      <c r="G25" s="25" t="n"/>
      <c r="H25" s="26" t="str">
        <f>IF(G25="","",EDATE(G25,1))</f>
        <v/>
      </c>
      <c r="I25" s="23" t="str">
        <f>IF(E25="Problem found","Open a work order",IF(E25="N/A","",IF(H25="",IF(AND(E25&lt;&gt;"Done",Cover!$C$9&lt;&gt;"",Cover!$C$9&lt;=TODAY()),"Due now",""),IF(H25&lt;=TODAY(),"Due now",""))))</f>
        <v/>
      </c>
      <c r="J25" s="24" t="n"/>
    </row>
    <row r="26">
      <c r="A26" s="22" t="n">
        <v>21</v>
      </c>
      <c r="B26" s="23" t="inlineStr">
        <is>
          <t>Packaging machines</t>
        </is>
      </c>
      <c r="C26" s="23" t="inlineStr">
        <is>
          <t>Inspect suction cups and vacuum pads</t>
        </is>
      </c>
      <c r="D26" s="23" t="inlineStr">
        <is>
          <t>Technician</t>
        </is>
      </c>
      <c r="E26" s="24" t="n"/>
      <c r="F26" s="24" t="n"/>
      <c r="G26" s="25" t="n"/>
      <c r="H26" s="26" t="str">
        <f>IF(G26="","",EDATE(G26,1))</f>
        <v/>
      </c>
      <c r="I26" s="23" t="str">
        <f>IF(E26="Problem found","Open a work order",IF(E26="N/A","",IF(H26="",IF(AND(E26&lt;&gt;"Done",Cover!$C$9&lt;&gt;"",Cover!$C$9&lt;=TODAY()),"Due now",""),IF(H26&lt;=TODAY(),"Due now",""))))</f>
        <v/>
      </c>
      <c r="J26" s="24" t="n"/>
    </row>
    <row r="27">
      <c r="A27" s="27" t="n">
        <v>22</v>
      </c>
      <c r="B27" s="28" t="inlineStr">
        <is>
          <t>CNC machines</t>
        </is>
      </c>
      <c r="C27" s="28" t="inlineStr">
        <is>
          <t>Clean the electrical cabinet filters and check the cabinet fans</t>
        </is>
      </c>
      <c r="D27" s="28" t="inlineStr">
        <is>
          <t>Electrician</t>
        </is>
      </c>
      <c r="E27" s="24" t="n"/>
      <c r="F27" s="24" t="n"/>
      <c r="G27" s="25" t="n"/>
      <c r="H27" s="29" t="str">
        <f>IF(G27="","",EDATE(G27,1))</f>
        <v/>
      </c>
      <c r="I27" s="28" t="str">
        <f>IF(E27="Problem found","Open a work order",IF(E27="N/A","",IF(H27="",IF(AND(E27&lt;&gt;"Done",Cover!$C$9&lt;&gt;"",Cover!$C$9&lt;=TODAY()),"Due now",""),IF(H27&lt;=TODAY(),"Due now",""))))</f>
        <v/>
      </c>
      <c r="J27" s="24" t="n"/>
    </row>
    <row r="28">
      <c r="A28" s="27" t="n">
        <v>23</v>
      </c>
      <c r="B28" s="28" t="inlineStr">
        <is>
          <t>CNC machines</t>
        </is>
      </c>
      <c r="C28" s="28" t="inlineStr">
        <is>
          <t>Check hydraulic oil level and pressure, where fitted</t>
        </is>
      </c>
      <c r="D28" s="28" t="inlineStr">
        <is>
          <t>Technician</t>
        </is>
      </c>
      <c r="E28" s="24" t="n"/>
      <c r="F28" s="24" t="n"/>
      <c r="G28" s="25" t="n"/>
      <c r="H28" s="29" t="str">
        <f>IF(G28="","",EDATE(G28,1))</f>
        <v/>
      </c>
      <c r="I28" s="28" t="str">
        <f>IF(E28="Problem found","Open a work order",IF(E28="N/A","",IF(H28="",IF(AND(E28&lt;&gt;"Done",Cover!$C$9&lt;&gt;"",Cover!$C$9&lt;=TODAY()),"Due now",""),IF(H28&lt;=TODAY(),"Due now",""))))</f>
        <v/>
      </c>
      <c r="J28" s="24" t="n"/>
    </row>
    <row r="29">
      <c r="A29" s="27" t="n">
        <v>24</v>
      </c>
      <c r="B29" s="28" t="inlineStr">
        <is>
          <t>CNC machines</t>
        </is>
      </c>
      <c r="C29" s="28" t="inlineStr">
        <is>
          <t>Check way covers and wipers for damage</t>
        </is>
      </c>
      <c r="D29" s="28" t="inlineStr">
        <is>
          <t>Technician</t>
        </is>
      </c>
      <c r="E29" s="24" t="n"/>
      <c r="F29" s="24" t="n"/>
      <c r="G29" s="25" t="n"/>
      <c r="H29" s="29" t="str">
        <f>IF(G29="","",EDATE(G29,1))</f>
        <v/>
      </c>
      <c r="I29" s="28" t="str">
        <f>IF(E29="Problem found","Open a work order",IF(E29="N/A","",IF(H29="",IF(AND(E29&lt;&gt;"Done",Cover!$C$9&lt;&gt;"",Cover!$C$9&lt;=TODAY()),"Due now",""),IF(H29&lt;=TODAY(),"Due now",""))))</f>
        <v/>
      </c>
      <c r="J29" s="24" t="n"/>
    </row>
    <row r="30">
      <c r="A30" s="22" t="n">
        <v>25</v>
      </c>
      <c r="B30" s="23" t="inlineStr">
        <is>
          <t>Injection molding machines</t>
        </is>
      </c>
      <c r="C30" s="23" t="inlineStr">
        <is>
          <t>Check heater bands and thermocouples; replace any that have failed</t>
        </is>
      </c>
      <c r="D30" s="23" t="inlineStr">
        <is>
          <t>Electrician</t>
        </is>
      </c>
      <c r="E30" s="24" t="n"/>
      <c r="F30" s="24" t="n"/>
      <c r="G30" s="25" t="n"/>
      <c r="H30" s="26" t="str">
        <f>IF(G30="","",EDATE(G30,1))</f>
        <v/>
      </c>
      <c r="I30" s="23" t="str">
        <f>IF(E30="Problem found","Open a work order",IF(E30="N/A","",IF(H30="",IF(AND(E30&lt;&gt;"Done",Cover!$C$9&lt;&gt;"",Cover!$C$9&lt;=TODAY()),"Due now",""),IF(H30&lt;=TODAY(),"Due now",""))))</f>
        <v/>
      </c>
      <c r="J30" s="24" t="n"/>
    </row>
    <row r="31">
      <c r="A31" s="22" t="n">
        <v>26</v>
      </c>
      <c r="B31" s="23" t="inlineStr">
        <is>
          <t>Injection molding machines</t>
        </is>
      </c>
      <c r="C31" s="23" t="inlineStr">
        <is>
          <t>Clean the oil cooler and check the water filters</t>
        </is>
      </c>
      <c r="D31" s="23" t="inlineStr">
        <is>
          <t>Technician</t>
        </is>
      </c>
      <c r="E31" s="24" t="n"/>
      <c r="F31" s="24" t="n"/>
      <c r="G31" s="25" t="n"/>
      <c r="H31" s="26" t="str">
        <f>IF(G31="","",EDATE(G31,1))</f>
        <v/>
      </c>
      <c r="I31" s="23" t="str">
        <f>IF(E31="Problem found","Open a work order",IF(E31="N/A","",IF(H31="",IF(AND(E31&lt;&gt;"Done",Cover!$C$9&lt;&gt;"",Cover!$C$9&lt;=TODAY()),"Due now",""),IF(H31&lt;=TODAY(),"Due now",""))))</f>
        <v/>
      </c>
      <c r="J31" s="24" t="n"/>
    </row>
    <row r="32">
      <c r="A32" s="22" t="n">
        <v>27</v>
      </c>
      <c r="B32" s="23" t="inlineStr">
        <is>
          <t>Injection molding machines</t>
        </is>
      </c>
      <c r="C32" s="23" t="inlineStr">
        <is>
          <t>Inspect hydraulic hoses and fittings</t>
        </is>
      </c>
      <c r="D32" s="23" t="inlineStr">
        <is>
          <t>Technician</t>
        </is>
      </c>
      <c r="E32" s="24" t="n"/>
      <c r="F32" s="24" t="n"/>
      <c r="G32" s="25" t="n"/>
      <c r="H32" s="26" t="str">
        <f>IF(G32="","",EDATE(G32,1))</f>
        <v/>
      </c>
      <c r="I32" s="23" t="str">
        <f>IF(E32="Problem found","Open a work order",IF(E32="N/A","",IF(H32="",IF(AND(E32&lt;&gt;"Done",Cover!$C$9&lt;&gt;"",Cover!$C$9&lt;=TODAY()),"Due now",""),IF(H32&lt;=TODAY(),"Due now",""))))</f>
        <v/>
      </c>
      <c r="J32" s="24" t="n"/>
    </row>
    <row r="33">
      <c r="A33" s="27" t="n">
        <v>28</v>
      </c>
      <c r="B33" s="28" t="inlineStr">
        <is>
          <t>Hydraulic systems</t>
        </is>
      </c>
      <c r="C33" s="28" t="inlineStr">
        <is>
          <t>Clean the oil cooler</t>
        </is>
      </c>
      <c r="D33" s="28" t="inlineStr">
        <is>
          <t>Technician</t>
        </is>
      </c>
      <c r="E33" s="24" t="n"/>
      <c r="F33" s="24" t="n"/>
      <c r="G33" s="25" t="n"/>
      <c r="H33" s="29" t="str">
        <f>IF(G33="","",EDATE(G33,1))</f>
        <v/>
      </c>
      <c r="I33" s="28" t="str">
        <f>IF(E33="Problem found","Open a work order",IF(E33="N/A","",IF(H33="",IF(AND(E33&lt;&gt;"Done",Cover!$C$9&lt;&gt;"",Cover!$C$9&lt;=TODAY()),"Due now",""),IF(H33&lt;=TODAY(),"Due now",""))))</f>
        <v/>
      </c>
      <c r="J33" s="24" t="n"/>
    </row>
    <row r="34">
      <c r="A34" s="27" t="n">
        <v>29</v>
      </c>
      <c r="B34" s="28" t="inlineStr">
        <is>
          <t>Hydraulic systems</t>
        </is>
      </c>
      <c r="C34" s="28" t="inlineStr">
        <is>
          <t>Check the accumulator pre-charge, by a trained person following the manual</t>
        </is>
      </c>
      <c r="D34" s="28" t="inlineStr">
        <is>
          <t>Technician</t>
        </is>
      </c>
      <c r="E34" s="24" t="n"/>
      <c r="F34" s="24" t="n"/>
      <c r="G34" s="25" t="n"/>
      <c r="H34" s="29" t="str">
        <f>IF(G34="","",EDATE(G34,1))</f>
        <v/>
      </c>
      <c r="I34" s="28" t="str">
        <f>IF(E34="Problem found","Open a work order",IF(E34="N/A","",IF(H34="",IF(AND(E34&lt;&gt;"Done",Cover!$C$9&lt;&gt;"",Cover!$C$9&lt;=TODAY()),"Due now",""),IF(H34&lt;=TODAY(),"Due now",""))))</f>
        <v/>
      </c>
      <c r="J34" s="24" t="n"/>
    </row>
    <row r="35">
      <c r="A35" s="27" t="n">
        <v>30</v>
      </c>
      <c r="B35" s="28" t="inlineStr">
        <is>
          <t>Hydraulic systems</t>
        </is>
      </c>
      <c r="C35" s="28" t="inlineStr">
        <is>
          <t>Check cylinder rods for damage and rod seals for leaks</t>
        </is>
      </c>
      <c r="D35" s="28" t="inlineStr">
        <is>
          <t>Technician</t>
        </is>
      </c>
      <c r="E35" s="24" t="n"/>
      <c r="F35" s="24" t="n"/>
      <c r="G35" s="25" t="n"/>
      <c r="H35" s="29" t="str">
        <f>IF(G35="","",EDATE(G35,1))</f>
        <v/>
      </c>
      <c r="I35" s="28" t="str">
        <f>IF(E35="Problem found","Open a work order",IF(E35="N/A","",IF(H35="",IF(AND(E35&lt;&gt;"Done",Cover!$C$9&lt;&gt;"",Cover!$C$9&lt;=TODAY()),"Due now",""),IF(H35&lt;=TODAY(),"Due now",""))))</f>
        <v/>
      </c>
      <c r="J35" s="24" t="n"/>
    </row>
    <row r="36">
      <c r="A36" s="30" t="n"/>
      <c r="B36" s="31" t="n"/>
      <c r="C36" s="31" t="n"/>
      <c r="D36" s="31" t="n"/>
      <c r="E36" s="31" t="n"/>
      <c r="F36" s="31" t="n"/>
      <c r="G36" s="32" t="n"/>
      <c r="H36" s="33" t="str">
        <f>IF(G36="","",EDATE(G36,1))</f>
        <v/>
      </c>
      <c r="I36" s="30" t="str">
        <f>IF(E36="Problem found","Open a work order",IF(E36="N/A","",IF(H36="",IF(AND(E36&lt;&gt;"Done",Cover!$C$9&lt;&gt;"",Cover!$C$9&lt;=TODAY()),"Due now",""),IF(H36&lt;=TODAY(),"Due now",""))))</f>
        <v/>
      </c>
      <c r="J36" s="31" t="n"/>
    </row>
    <row r="37">
      <c r="A37" s="30" t="n"/>
      <c r="B37" s="31" t="n"/>
      <c r="C37" s="31" t="n"/>
      <c r="D37" s="31" t="n"/>
      <c r="E37" s="31" t="n"/>
      <c r="F37" s="31" t="n"/>
      <c r="G37" s="32" t="n"/>
      <c r="H37" s="33" t="str">
        <f>IF(G37="","",EDATE(G37,1))</f>
        <v/>
      </c>
      <c r="I37" s="30" t="str">
        <f>IF(E37="Problem found","Open a work order",IF(E37="N/A","",IF(H37="",IF(AND(E37&lt;&gt;"Done",Cover!$C$9&lt;&gt;"",Cover!$C$9&lt;=TODAY()),"Due now",""),IF(H37&lt;=TODAY(),"Due now",""))))</f>
        <v/>
      </c>
      <c r="J37" s="31" t="n"/>
    </row>
    <row r="38">
      <c r="A38" s="30" t="n"/>
      <c r="B38" s="31" t="n"/>
      <c r="C38" s="31" t="n"/>
      <c r="D38" s="31" t="n"/>
      <c r="E38" s="31" t="n"/>
      <c r="F38" s="31" t="n"/>
      <c r="G38" s="32" t="n"/>
      <c r="H38" s="33" t="str">
        <f>IF(G38="","",EDATE(G38,1))</f>
        <v/>
      </c>
      <c r="I38" s="30" t="str">
        <f>IF(E38="Problem found","Open a work order",IF(E38="N/A","",IF(H38="",IF(AND(E38&lt;&gt;"Done",Cover!$C$9&lt;&gt;"",Cover!$C$9&lt;=TODAY()),"Due now",""),IF(H38&lt;=TODAY(),"Due now",""))))</f>
        <v/>
      </c>
      <c r="J38" s="31" t="n"/>
    </row>
    <row r="39">
      <c r="A39" s="30" t="n"/>
      <c r="B39" s="31" t="n"/>
      <c r="C39" s="31" t="n"/>
      <c r="D39" s="31" t="n"/>
      <c r="E39" s="31" t="n"/>
      <c r="F39" s="31" t="n"/>
      <c r="G39" s="32" t="n"/>
      <c r="H39" s="33" t="str">
        <f>IF(G39="","",EDATE(G39,1))</f>
        <v/>
      </c>
      <c r="I39" s="30" t="str">
        <f>IF(E39="Problem found","Open a work order",IF(E39="N/A","",IF(H39="",IF(AND(E39&lt;&gt;"Done",Cover!$C$9&lt;&gt;"",Cover!$C$9&lt;=TODAY()),"Due now",""),IF(H39&lt;=TODAY(),"Due now",""))))</f>
        <v/>
      </c>
      <c r="J39" s="31" t="n"/>
    </row>
    <row r="40">
      <c r="A40" s="30" t="n"/>
      <c r="B40" s="31" t="n"/>
      <c r="C40" s="31" t="n"/>
      <c r="D40" s="31" t="n"/>
      <c r="E40" s="31" t="n"/>
      <c r="F40" s="31" t="n"/>
      <c r="G40" s="32" t="n"/>
      <c r="H40" s="33" t="str">
        <f>IF(G40="","",EDATE(G40,1))</f>
        <v/>
      </c>
      <c r="I40" s="30" t="str">
        <f>IF(E40="Problem found","Open a work order",IF(E40="N/A","",IF(H40="",IF(AND(E40&lt;&gt;"Done",Cover!$C$9&lt;&gt;"",Cover!$C$9&lt;=TODAY()),"Due now",""),IF(H40&lt;=TODAY(),"Due now",""))))</f>
        <v/>
      </c>
      <c r="J40" s="31" t="n"/>
    </row>
    <row r="41">
      <c r="A41" s="30" t="n"/>
      <c r="B41" s="31" t="n"/>
      <c r="C41" s="31" t="n"/>
      <c r="D41" s="31" t="n"/>
      <c r="E41" s="31" t="n"/>
      <c r="F41" s="31" t="n"/>
      <c r="G41" s="32" t="n"/>
      <c r="H41" s="33" t="str">
        <f>IF(G41="","",EDATE(G41,1))</f>
        <v/>
      </c>
      <c r="I41" s="30" t="str">
        <f>IF(E41="Problem found","Open a work order",IF(E41="N/A","",IF(H41="",IF(AND(E41&lt;&gt;"Done",Cover!$C$9&lt;&gt;"",Cover!$C$9&lt;=TODAY()),"Due now",""),IF(H41&lt;=TODAY(),"Due now",""))))</f>
        <v/>
      </c>
      <c r="J41" s="31" t="n"/>
    </row>
    <row r="42">
      <c r="A42" s="30" t="n"/>
      <c r="B42" s="31" t="n"/>
      <c r="C42" s="31" t="n"/>
      <c r="D42" s="31" t="n"/>
      <c r="E42" s="31" t="n"/>
      <c r="F42" s="31" t="n"/>
      <c r="G42" s="32" t="n"/>
      <c r="H42" s="33" t="str">
        <f>IF(G42="","",EDATE(G42,1))</f>
        <v/>
      </c>
      <c r="I42" s="30" t="str">
        <f>IF(E42="Problem found","Open a work order",IF(E42="N/A","",IF(H42="",IF(AND(E42&lt;&gt;"Done",Cover!$C$9&lt;&gt;"",Cover!$C$9&lt;=TODAY()),"Due now",""),IF(H42&lt;=TODAY(),"Due now",""))))</f>
        <v/>
      </c>
      <c r="J42" s="31" t="n"/>
    </row>
    <row r="43">
      <c r="A43" s="30" t="n"/>
      <c r="B43" s="31" t="n"/>
      <c r="C43" s="31" t="n"/>
      <c r="D43" s="31" t="n"/>
      <c r="E43" s="31" t="n"/>
      <c r="F43" s="31" t="n"/>
      <c r="G43" s="32" t="n"/>
      <c r="H43" s="33" t="str">
        <f>IF(G43="","",EDATE(G43,1))</f>
        <v/>
      </c>
      <c r="I43" s="30" t="str">
        <f>IF(E43="Problem found","Open a work order",IF(E43="N/A","",IF(H43="",IF(AND(E43&lt;&gt;"Done",Cover!$C$9&lt;&gt;"",Cover!$C$9&lt;=TODAY()),"Due now",""),IF(H43&lt;=TODAY(),"Due now",""))))</f>
        <v/>
      </c>
      <c r="J43" s="31" t="n"/>
    </row>
    <row r="44">
      <c r="A44" s="30" t="n"/>
      <c r="B44" s="31" t="n"/>
      <c r="C44" s="31" t="n"/>
      <c r="D44" s="31" t="n"/>
      <c r="E44" s="31" t="n"/>
      <c r="F44" s="31" t="n"/>
      <c r="G44" s="32" t="n"/>
      <c r="H44" s="33" t="str">
        <f>IF(G44="","",EDATE(G44,1))</f>
        <v/>
      </c>
      <c r="I44" s="30" t="str">
        <f>IF(E44="Problem found","Open a work order",IF(E44="N/A","",IF(H44="",IF(AND(E44&lt;&gt;"Done",Cover!$C$9&lt;&gt;"",Cover!$C$9&lt;=TODAY()),"Due now",""),IF(H44&lt;=TODAY(),"Due now",""))))</f>
        <v/>
      </c>
      <c r="J44" s="31" t="n"/>
    </row>
    <row r="45">
      <c r="A45" s="30" t="n"/>
      <c r="B45" s="31" t="n"/>
      <c r="C45" s="31" t="n"/>
      <c r="D45" s="31" t="n"/>
      <c r="E45" s="31" t="n"/>
      <c r="F45" s="31" t="n"/>
      <c r="G45" s="32" t="n"/>
      <c r="H45" s="33" t="str">
        <f>IF(G45="","",EDATE(G45,1))</f>
        <v/>
      </c>
      <c r="I45" s="30" t="str">
        <f>IF(E45="Problem found","Open a work order",IF(E45="N/A","",IF(H45="",IF(AND(E45&lt;&gt;"Done",Cover!$C$9&lt;&gt;"",Cover!$C$9&lt;=TODAY()),"Due now",""),IF(H45&lt;=TODAY(),"Due now",""))))</f>
        <v/>
      </c>
      <c r="J45" s="31" t="n"/>
    </row>
    <row r="46">
      <c r="A46" s="30" t="n"/>
      <c r="B46" s="31" t="n"/>
      <c r="C46" s="31" t="n"/>
      <c r="D46" s="31" t="n"/>
      <c r="E46" s="31" t="n"/>
      <c r="F46" s="31" t="n"/>
      <c r="G46" s="32" t="n"/>
      <c r="H46" s="33" t="str">
        <f>IF(G46="","",EDATE(G46,1))</f>
        <v/>
      </c>
      <c r="I46" s="30" t="str">
        <f>IF(E46="Problem found","Open a work order",IF(E46="N/A","",IF(H46="",IF(AND(E46&lt;&gt;"Done",Cover!$C$9&lt;&gt;"",Cover!$C$9&lt;=TODAY()),"Due now",""),IF(H46&lt;=TODAY(),"Due now",""))))</f>
        <v/>
      </c>
      <c r="J46" s="31" t="n"/>
    </row>
    <row r="47">
      <c r="A47" s="30" t="n"/>
      <c r="B47" s="31" t="n"/>
      <c r="C47" s="31" t="n"/>
      <c r="D47" s="31" t="n"/>
      <c r="E47" s="31" t="n"/>
      <c r="F47" s="31" t="n"/>
      <c r="G47" s="32" t="n"/>
      <c r="H47" s="33" t="str">
        <f>IF(G47="","",EDATE(G47,1))</f>
        <v/>
      </c>
      <c r="I47" s="30" t="str">
        <f>IF(E47="Problem found","Open a work order",IF(E47="N/A","",IF(H47="",IF(AND(E47&lt;&gt;"Done",Cover!$C$9&lt;&gt;"",Cover!$C$9&lt;=TODAY()),"Due now",""),IF(H47&lt;=TODAY(),"Due now",""))))</f>
        <v/>
      </c>
      <c r="J47" s="31" t="n"/>
    </row>
    <row r="48">
      <c r="A48" s="30" t="n"/>
      <c r="B48" s="31" t="n"/>
      <c r="C48" s="31" t="n"/>
      <c r="D48" s="31" t="n"/>
      <c r="E48" s="31" t="n"/>
      <c r="F48" s="31" t="n"/>
      <c r="G48" s="32" t="n"/>
      <c r="H48" s="33" t="str">
        <f>IF(G48="","",EDATE(G48,1))</f>
        <v/>
      </c>
      <c r="I48" s="30" t="str">
        <f>IF(E48="Problem found","Open a work order",IF(E48="N/A","",IF(H48="",IF(AND(E48&lt;&gt;"Done",Cover!$C$9&lt;&gt;"",Cover!$C$9&lt;=TODAY()),"Due now",""),IF(H48&lt;=TODAY(),"Due now",""))))</f>
        <v/>
      </c>
      <c r="J48" s="31" t="n"/>
    </row>
    <row r="49">
      <c r="A49" s="30" t="n"/>
      <c r="B49" s="31" t="n"/>
      <c r="C49" s="31" t="n"/>
      <c r="D49" s="31" t="n"/>
      <c r="E49" s="31" t="n"/>
      <c r="F49" s="31" t="n"/>
      <c r="G49" s="32" t="n"/>
      <c r="H49" s="33" t="str">
        <f>IF(G49="","",EDATE(G49,1))</f>
        <v/>
      </c>
      <c r="I49" s="30" t="str">
        <f>IF(E49="Problem found","Open a work order",IF(E49="N/A","",IF(H49="",IF(AND(E49&lt;&gt;"Done",Cover!$C$9&lt;&gt;"",Cover!$C$9&lt;=TODAY()),"Due now",""),IF(H49&lt;=TODAY(),"Due now",""))))</f>
        <v/>
      </c>
      <c r="J49" s="31" t="n"/>
    </row>
    <row r="50">
      <c r="A50" s="30" t="n"/>
      <c r="B50" s="31" t="n"/>
      <c r="C50" s="31" t="n"/>
      <c r="D50" s="31" t="n"/>
      <c r="E50" s="31" t="n"/>
      <c r="F50" s="31" t="n"/>
      <c r="G50" s="32" t="n"/>
      <c r="H50" s="33" t="str">
        <f>IF(G50="","",EDATE(G50,1))</f>
        <v/>
      </c>
      <c r="I50" s="30" t="str">
        <f>IF(E50="Problem found","Open a work order",IF(E50="N/A","",IF(H50="",IF(AND(E50&lt;&gt;"Done",Cover!$C$9&lt;&gt;"",Cover!$C$9&lt;=TODAY()),"Due now",""),IF(H50&lt;=TODAY(),"Due now",""))))</f>
        <v/>
      </c>
      <c r="J50" s="31" t="n"/>
    </row>
    <row r="51">
      <c r="A51" s="30" t="n"/>
      <c r="B51" s="31" t="n"/>
      <c r="C51" s="31" t="n"/>
      <c r="D51" s="31" t="n"/>
      <c r="E51" s="31" t="n"/>
      <c r="F51" s="31" t="n"/>
      <c r="G51" s="32" t="n"/>
      <c r="H51" s="33" t="str">
        <f>IF(G51="","",EDATE(G51,1))</f>
        <v/>
      </c>
      <c r="I51" s="30" t="str">
        <f>IF(E51="Problem found","Open a work order",IF(E51="N/A","",IF(H51="",IF(AND(E51&lt;&gt;"Done",Cover!$C$9&lt;&gt;"",Cover!$C$9&lt;=TODAY()),"Due now",""),IF(H51&lt;=TODAY(),"Due now",""))))</f>
        <v/>
      </c>
      <c r="J51" s="31" t="n"/>
    </row>
    <row r="52">
      <c r="A52" s="30" t="n"/>
      <c r="B52" s="31" t="n"/>
      <c r="C52" s="31" t="n"/>
      <c r="D52" s="31" t="n"/>
      <c r="E52" s="31" t="n"/>
      <c r="F52" s="31" t="n"/>
      <c r="G52" s="32" t="n"/>
      <c r="H52" s="33" t="str">
        <f>IF(G52="","",EDATE(G52,1))</f>
        <v/>
      </c>
      <c r="I52" s="30" t="str">
        <f>IF(E52="Problem found","Open a work order",IF(E52="N/A","",IF(H52="",IF(AND(E52&lt;&gt;"Done",Cover!$C$9&lt;&gt;"",Cover!$C$9&lt;=TODAY()),"Due now",""),IF(H52&lt;=TODAY(),"Due now",""))))</f>
        <v/>
      </c>
      <c r="J52" s="31" t="n"/>
    </row>
    <row r="53">
      <c r="A53" s="30" t="n"/>
      <c r="B53" s="31" t="n"/>
      <c r="C53" s="31" t="n"/>
      <c r="D53" s="31" t="n"/>
      <c r="E53" s="31" t="n"/>
      <c r="F53" s="31" t="n"/>
      <c r="G53" s="32" t="n"/>
      <c r="H53" s="33" t="str">
        <f>IF(G53="","",EDATE(G53,1))</f>
        <v/>
      </c>
      <c r="I53" s="30" t="str">
        <f>IF(E53="Problem found","Open a work order",IF(E53="N/A","",IF(H53="",IF(AND(E53&lt;&gt;"Done",Cover!$C$9&lt;&gt;"",Cover!$C$9&lt;=TODAY()),"Due now",""),IF(H53&lt;=TODAY(),"Due now",""))))</f>
        <v/>
      </c>
      <c r="J53" s="31" t="n"/>
    </row>
    <row r="54">
      <c r="A54" s="30" t="n"/>
      <c r="B54" s="31" t="n"/>
      <c r="C54" s="31" t="n"/>
      <c r="D54" s="31" t="n"/>
      <c r="E54" s="31" t="n"/>
      <c r="F54" s="31" t="n"/>
      <c r="G54" s="32" t="n"/>
      <c r="H54" s="33" t="str">
        <f>IF(G54="","",EDATE(G54,1))</f>
        <v/>
      </c>
      <c r="I54" s="30" t="str">
        <f>IF(E54="Problem found","Open a work order",IF(E54="N/A","",IF(H54="",IF(AND(E54&lt;&gt;"Done",Cover!$C$9&lt;&gt;"",Cover!$C$9&lt;=TODAY()),"Due now",""),IF(H54&lt;=TODAY(),"Due now",""))))</f>
        <v/>
      </c>
      <c r="J54" s="31" t="n"/>
    </row>
    <row r="55">
      <c r="A55" s="30" t="n"/>
      <c r="B55" s="31" t="n"/>
      <c r="C55" s="31" t="n"/>
      <c r="D55" s="31" t="n"/>
      <c r="E55" s="31" t="n"/>
      <c r="F55" s="31" t="n"/>
      <c r="G55" s="32" t="n"/>
      <c r="H55" s="33" t="str">
        <f>IF(G55="","",EDATE(G55,1))</f>
        <v/>
      </c>
      <c r="I55" s="30" t="str">
        <f>IF(E55="Problem found","Open a work order",IF(E55="N/A","",IF(H55="",IF(AND(E55&lt;&gt;"Done",Cover!$C$9&lt;&gt;"",Cover!$C$9&lt;=TODAY()),"Due now",""),IF(H55&lt;=TODAY(),"Due now",""))))</f>
        <v/>
      </c>
      <c r="J55" s="31" t="n"/>
    </row>
    <row r="56">
      <c r="A56" s="30" t="n"/>
      <c r="B56" s="31" t="n"/>
      <c r="C56" s="31" t="n"/>
      <c r="D56" s="31" t="n"/>
      <c r="E56" s="31" t="n"/>
      <c r="F56" s="31" t="n"/>
      <c r="G56" s="32" t="n"/>
      <c r="H56" s="33" t="str">
        <f>IF(G56="","",EDATE(G56,1))</f>
        <v/>
      </c>
      <c r="I56" s="30" t="str">
        <f>IF(E56="Problem found","Open a work order",IF(E56="N/A","",IF(H56="",IF(AND(E56&lt;&gt;"Done",Cover!$C$9&lt;&gt;"",Cover!$C$9&lt;=TODAY()),"Due now",""),IF(H56&lt;=TODAY(),"Due now",""))))</f>
        <v/>
      </c>
      <c r="J56" s="31" t="n"/>
    </row>
    <row r="57">
      <c r="A57" s="30" t="n"/>
      <c r="B57" s="31" t="n"/>
      <c r="C57" s="31" t="n"/>
      <c r="D57" s="31" t="n"/>
      <c r="E57" s="31" t="n"/>
      <c r="F57" s="31" t="n"/>
      <c r="G57" s="32" t="n"/>
      <c r="H57" s="33" t="str">
        <f>IF(G57="","",EDATE(G57,1))</f>
        <v/>
      </c>
      <c r="I57" s="30" t="str">
        <f>IF(E57="Problem found","Open a work order",IF(E57="N/A","",IF(H57="",IF(AND(E57&lt;&gt;"Done",Cover!$C$9&lt;&gt;"",Cover!$C$9&lt;=TODAY()),"Due now",""),IF(H57&lt;=TODAY(),"Due now",""))))</f>
        <v/>
      </c>
      <c r="J57" s="31" t="n"/>
    </row>
    <row r="58">
      <c r="A58" s="30" t="n"/>
      <c r="B58" s="31" t="n"/>
      <c r="C58" s="31" t="n"/>
      <c r="D58" s="31" t="n"/>
      <c r="E58" s="31" t="n"/>
      <c r="F58" s="31" t="n"/>
      <c r="G58" s="32" t="n"/>
      <c r="H58" s="33" t="str">
        <f>IF(G58="","",EDATE(G58,1))</f>
        <v/>
      </c>
      <c r="I58" s="30" t="str">
        <f>IF(E58="Problem found","Open a work order",IF(E58="N/A","",IF(H58="",IF(AND(E58&lt;&gt;"Done",Cover!$C$9&lt;&gt;"",Cover!$C$9&lt;=TODAY()),"Due now",""),IF(H58&lt;=TODAY(),"Due now",""))))</f>
        <v/>
      </c>
      <c r="J58" s="31" t="n"/>
    </row>
    <row r="59">
      <c r="A59" s="30" t="n"/>
      <c r="B59" s="31" t="n"/>
      <c r="C59" s="31" t="n"/>
      <c r="D59" s="31" t="n"/>
      <c r="E59" s="31" t="n"/>
      <c r="F59" s="31" t="n"/>
      <c r="G59" s="32" t="n"/>
      <c r="H59" s="33" t="str">
        <f>IF(G59="","",EDATE(G59,1))</f>
        <v/>
      </c>
      <c r="I59" s="30" t="str">
        <f>IF(E59="Problem found","Open a work order",IF(E59="N/A","",IF(H59="",IF(AND(E59&lt;&gt;"Done",Cover!$C$9&lt;&gt;"",Cover!$C$9&lt;=TODAY()),"Due now",""),IF(H59&lt;=TODAY(),"Due now",""))))</f>
        <v/>
      </c>
      <c r="J59" s="31" t="n"/>
    </row>
    <row r="60">
      <c r="A60" s="30" t="n"/>
      <c r="B60" s="31" t="n"/>
      <c r="C60" s="31" t="n"/>
      <c r="D60" s="31" t="n"/>
      <c r="E60" s="31" t="n"/>
      <c r="F60" s="31" t="n"/>
      <c r="G60" s="32" t="n"/>
      <c r="H60" s="33" t="str">
        <f>IF(G60="","",EDATE(G60,1))</f>
        <v/>
      </c>
      <c r="I60" s="30" t="str">
        <f>IF(E60="Problem found","Open a work order",IF(E60="N/A","",IF(H60="",IF(AND(E60&lt;&gt;"Done",Cover!$C$9&lt;&gt;"",Cover!$C$9&lt;=TODAY()),"Due now",""),IF(H60&lt;=TODAY(),"Due now",""))))</f>
        <v/>
      </c>
      <c r="J60" s="31" t="n"/>
    </row>
    <row r="62">
      <c r="A62" s="7" t="inlineStr">
        <is>
          <t>Add your own tasks in the empty yellow rows above. Next due = date done + 1 month. Flag shows "Due now" when that date has come, or, for a task not done yet, once the round started date on the Cover has come (not for N/A); it shows "Open a work order" when the status is Problem found.</t>
        </is>
      </c>
    </row>
  </sheetData>
  <autoFilter ref="A5:J60"/>
  <conditionalFormatting sqref="E6:E400">
    <cfRule type="cellIs" priority="1" operator="equal" dxfId="1">
      <formula>"Done"</formula>
    </cfRule>
    <cfRule type="cellIs" priority="2" operator="equal" dxfId="2">
      <formula>"Problem found"</formula>
    </cfRule>
    <cfRule type="cellIs" priority="3" operator="equal" dxfId="3">
      <formula>"Not done"</formula>
    </cfRule>
    <cfRule type="cellIs" priority="4" operator="equal" dxfId="4">
      <formula>"N/A"</formula>
    </cfRule>
  </conditionalFormatting>
  <conditionalFormatting sqref="I6:I400">
    <cfRule type="cellIs" priority="5" operator="equal" dxfId="0">
      <formula>"Due now"</formula>
    </cfRule>
    <cfRule type="cellIs" priority="6" operator="equal" dxfId="2">
      <formula>"Open a work order"</formula>
    </cfRule>
  </conditionalFormatting>
  <dataValidations count="3">
    <dataValidation sqref="E6:E400" showDropDown="0" showInputMessage="1" showErrorMessage="1" allowBlank="1" errorTitle="Status" error="Pick one of: Done, Problem found, Not done, N/A" promptTitle="Status" prompt="Pick Done, Problem found, Not done or N/A" type="list">
      <formula1>"Done,Problem found,Not done,N/A"</formula1>
    </dataValidation>
    <dataValidation sqref="G6:G400" showDropDown="0" showInputMessage="0" showErrorMessage="1" allowBlank="1" errorTitle="Date done" error="Enter a date, for example 14 Oct 2026" type="date" operator="greaterThan">
      <formula1>36526</formula1>
    </dataValidation>
    <dataValidation sqref="B36:B400" showDropDown="0" showInputMessage="0" showErrorMessage="1" allowBlank="1" errorTitle="Machine type" error="Not one of the 10 machine types. Keep it anyway?" type="list" errorStyle="warning">
      <formula1>"Pumps (centrifugal),Air compressors,Conveyors,Electric motors,Gearboxes,Filling machines,Packaging machines,CNC machines,Injection molding machines,Hydraulic systems"</formula1>
    </dataValidation>
  </dataValidations>
  <printOptions gridLines="0"/>
  <pageMargins left="0.75" right="0.75" top="1" bottom="1" header="0.5" footer="0.5"/>
  <pageSetup orientation="landscape" fitToHeight="0" fitToWidth="1"/>
  <headerFooter>
    <oddHeader/>
    <oddFooter>&amp;Loeelab.com/preventive-maintenance-checklist-template&amp;R&amp;A,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B6B63"/>
    <outlinePr summaryBelow="1" summaryRight="1"/>
    <pageSetUpPr fitToPage="1"/>
  </sheetPr>
  <dimension ref="A1:J62"/>
  <sheetViews>
    <sheetView showGridLines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62" customWidth="1" min="3" max="3"/>
    <col width="13" customWidth="1" min="4" max="4"/>
    <col width="15" customWidth="1" min="5" max="5"/>
    <col width="16" customWidth="1" min="6" max="6"/>
    <col width="13" customWidth="1" min="7" max="7"/>
    <col width="13" customWidth="1" min="8" max="8"/>
    <col width="19" customWidth="1" min="9" max="9"/>
    <col width="36" customWidth="1" min="10" max="10"/>
  </cols>
  <sheetData>
    <row r="1">
      <c r="A1" s="19" t="inlineStr">
        <is>
          <t>Quarterly checks</t>
        </is>
      </c>
    </row>
    <row r="2">
      <c r="A2" s="20" t="inlineStr">
        <is>
          <t>Preventive maintenance checklist from OEE Lab (oeelab.com). Pick a status in column E for each task; filter column B to show one machine type. Follow the manufacturer's manual for intervals; these groups are a common starting point.</t>
        </is>
      </c>
    </row>
    <row r="3">
      <c r="A3" s="21" t="inlineStr">
        <is>
          <t>Before you start: isolate and lock out the machine before any task inside guards or covers.</t>
        </is>
      </c>
    </row>
    <row r="5" ht="20" customHeight="1">
      <c r="A5" s="10" t="inlineStr">
        <is>
          <t>#</t>
        </is>
      </c>
      <c r="B5" s="10" t="inlineStr">
        <is>
          <t>Machine type</t>
        </is>
      </c>
      <c r="C5" s="10" t="inlineStr">
        <is>
          <t>Task</t>
        </is>
      </c>
      <c r="D5" s="10" t="inlineStr">
        <is>
          <t>Who</t>
        </is>
      </c>
      <c r="E5" s="10" t="inlineStr">
        <is>
          <t>Status</t>
        </is>
      </c>
      <c r="F5" s="10" t="inlineStr">
        <is>
          <t>Done by</t>
        </is>
      </c>
      <c r="G5" s="10" t="inlineStr">
        <is>
          <t>Date done</t>
        </is>
      </c>
      <c r="H5" s="10" t="inlineStr">
        <is>
          <t>Next due</t>
        </is>
      </c>
      <c r="I5" s="10" t="inlineStr">
        <is>
          <t>Flag</t>
        </is>
      </c>
      <c r="J5" s="10" t="inlineStr">
        <is>
          <t>Notes</t>
        </is>
      </c>
    </row>
    <row r="6">
      <c r="A6" s="22" t="n">
        <v>1</v>
      </c>
      <c r="B6" s="23" t="inlineStr">
        <is>
          <t>Pumps (centrifugal)</t>
        </is>
      </c>
      <c r="C6" s="23" t="inlineStr">
        <is>
          <t>Check pump to motor shaft alignment</t>
        </is>
      </c>
      <c r="D6" s="23" t="inlineStr">
        <is>
          <t>Technician</t>
        </is>
      </c>
      <c r="E6" s="24" t="n"/>
      <c r="F6" s="24" t="n"/>
      <c r="G6" s="25" t="n"/>
      <c r="H6" s="26" t="str">
        <f>IF(G6="","",EDATE(G6,3))</f>
        <v/>
      </c>
      <c r="I6" s="23" t="str">
        <f>IF(E6="Problem found","Open a work order",IF(E6="N/A","",IF(H6="",IF(AND(E6&lt;&gt;"Done",Cover!$C$9&lt;&gt;"",Cover!$C$9&lt;=TODAY()),"Due now",""),IF(H6&lt;=TODAY(),"Due now",""))))</f>
        <v/>
      </c>
      <c r="J6" s="24" t="n"/>
    </row>
    <row r="7">
      <c r="A7" s="22" t="n">
        <v>2</v>
      </c>
      <c r="B7" s="23" t="inlineStr">
        <is>
          <t>Pumps (centrifugal)</t>
        </is>
      </c>
      <c r="C7" s="23" t="inlineStr">
        <is>
          <t>Measure motor current and compare with the nameplate and past readings</t>
        </is>
      </c>
      <c r="D7" s="23" t="inlineStr">
        <is>
          <t>Electrician</t>
        </is>
      </c>
      <c r="E7" s="24" t="n"/>
      <c r="F7" s="24" t="n"/>
      <c r="G7" s="25" t="n"/>
      <c r="H7" s="26" t="str">
        <f>IF(G7="","",EDATE(G7,3))</f>
        <v/>
      </c>
      <c r="I7" s="23" t="str">
        <f>IF(E7="Problem found","Open a work order",IF(E7="N/A","",IF(H7="",IF(AND(E7&lt;&gt;"Done",Cover!$C$9&lt;&gt;"",Cover!$C$9&lt;=TODAY()),"Due now",""),IF(H7&lt;=TODAY(),"Due now",""))))</f>
        <v/>
      </c>
      <c r="J7" s="24" t="n"/>
    </row>
    <row r="8">
      <c r="A8" s="22" t="n">
        <v>3</v>
      </c>
      <c r="B8" s="23" t="inlineStr">
        <is>
          <t>Pumps (centrifugal)</t>
        </is>
      </c>
      <c r="C8" s="23" t="inlineStr">
        <is>
          <t>Check the coupling element for wear and replace it if worn</t>
        </is>
      </c>
      <c r="D8" s="23" t="inlineStr">
        <is>
          <t>Technician</t>
        </is>
      </c>
      <c r="E8" s="24" t="n"/>
      <c r="F8" s="24" t="n"/>
      <c r="G8" s="25" t="n"/>
      <c r="H8" s="26" t="str">
        <f>IF(G8="","",EDATE(G8,3))</f>
        <v/>
      </c>
      <c r="I8" s="23" t="str">
        <f>IF(E8="Problem found","Open a work order",IF(E8="N/A","",IF(H8="",IF(AND(E8&lt;&gt;"Done",Cover!$C$9&lt;&gt;"",Cover!$C$9&lt;=TODAY()),"Due now",""),IF(H8&lt;=TODAY(),"Due now",""))))</f>
        <v/>
      </c>
      <c r="J8" s="24" t="n"/>
    </row>
    <row r="9">
      <c r="A9" s="27" t="n">
        <v>4</v>
      </c>
      <c r="B9" s="28" t="inlineStr">
        <is>
          <t>Air compressors</t>
        </is>
      </c>
      <c r="C9" s="28" t="inlineStr">
        <is>
          <t>Check the oil filter and separator pressure drop; replace elements as the manual specifies</t>
        </is>
      </c>
      <c r="D9" s="28" t="inlineStr">
        <is>
          <t>Technician</t>
        </is>
      </c>
      <c r="E9" s="24" t="n"/>
      <c r="F9" s="24" t="n"/>
      <c r="G9" s="25" t="n"/>
      <c r="H9" s="29" t="str">
        <f>IF(G9="","",EDATE(G9,3))</f>
        <v/>
      </c>
      <c r="I9" s="28" t="str">
        <f>IF(E9="Problem found","Open a work order",IF(E9="N/A","",IF(H9="",IF(AND(E9&lt;&gt;"Done",Cover!$C$9&lt;&gt;"",Cover!$C$9&lt;=TODAY()),"Due now",""),IF(H9&lt;=TODAY(),"Due now",""))))</f>
        <v/>
      </c>
      <c r="J9" s="24" t="n"/>
    </row>
    <row r="10">
      <c r="A10" s="27" t="n">
        <v>5</v>
      </c>
      <c r="B10" s="28" t="inlineStr">
        <is>
          <t>Air compressors</t>
        </is>
      </c>
      <c r="C10" s="28" t="inlineStr">
        <is>
          <t>Take an oil sample for analysis on oil-lubricated units</t>
        </is>
      </c>
      <c r="D10" s="28" t="inlineStr">
        <is>
          <t>Technician</t>
        </is>
      </c>
      <c r="E10" s="24" t="n"/>
      <c r="F10" s="24" t="n"/>
      <c r="G10" s="25" t="n"/>
      <c r="H10" s="29" t="str">
        <f>IF(G10="","",EDATE(G10,3))</f>
        <v/>
      </c>
      <c r="I10" s="28" t="str">
        <f>IF(E10="Problem found","Open a work order",IF(E10="N/A","",IF(H10="",IF(AND(E10&lt;&gt;"Done",Cover!$C$9&lt;&gt;"",Cover!$C$9&lt;=TODAY()),"Due now",""),IF(H10&lt;=TODAY(),"Due now",""))))</f>
        <v/>
      </c>
      <c r="J10" s="24" t="n"/>
    </row>
    <row r="11">
      <c r="A11" s="27" t="n">
        <v>6</v>
      </c>
      <c r="B11" s="28" t="inlineStr">
        <is>
          <t>Air compressors</t>
        </is>
      </c>
      <c r="C11" s="28" t="inlineStr">
        <is>
          <t>Check electrical connections and motor mountings for tightness</t>
        </is>
      </c>
      <c r="D11" s="28" t="inlineStr">
        <is>
          <t>Electrician</t>
        </is>
      </c>
      <c r="E11" s="24" t="n"/>
      <c r="F11" s="24" t="n"/>
      <c r="G11" s="25" t="n"/>
      <c r="H11" s="29" t="str">
        <f>IF(G11="","",EDATE(G11,3))</f>
        <v/>
      </c>
      <c r="I11" s="28" t="str">
        <f>IF(E11="Problem found","Open a work order",IF(E11="N/A","",IF(H11="",IF(AND(E11&lt;&gt;"Done",Cover!$C$9&lt;&gt;"",Cover!$C$9&lt;=TODAY()),"Due now",""),IF(H11&lt;=TODAY(),"Due now",""))))</f>
        <v/>
      </c>
      <c r="J11" s="24" t="n"/>
    </row>
    <row r="12">
      <c r="A12" s="22" t="n">
        <v>7</v>
      </c>
      <c r="B12" s="23" t="inlineStr">
        <is>
          <t>Conveyors</t>
        </is>
      </c>
      <c r="C12" s="23" t="inlineStr">
        <is>
          <t>Check the drive gearbox oil level and breather</t>
        </is>
      </c>
      <c r="D12" s="23" t="inlineStr">
        <is>
          <t>Technician</t>
        </is>
      </c>
      <c r="E12" s="24" t="n"/>
      <c r="F12" s="24" t="n"/>
      <c r="G12" s="25" t="n"/>
      <c r="H12" s="26" t="str">
        <f>IF(G12="","",EDATE(G12,3))</f>
        <v/>
      </c>
      <c r="I12" s="23" t="str">
        <f>IF(E12="Problem found","Open a work order",IF(E12="N/A","",IF(H12="",IF(AND(E12&lt;&gt;"Done",Cover!$C$9&lt;&gt;"",Cover!$C$9&lt;=TODAY()),"Due now",""),IF(H12&lt;=TODAY(),"Due now",""))))</f>
        <v/>
      </c>
      <c r="J12" s="24" t="n"/>
    </row>
    <row r="13">
      <c r="A13" s="22" t="n">
        <v>8</v>
      </c>
      <c r="B13" s="23" t="inlineStr">
        <is>
          <t>Conveyors</t>
        </is>
      </c>
      <c r="C13" s="23" t="inlineStr">
        <is>
          <t>Check pulley lagging and pulley alignment</t>
        </is>
      </c>
      <c r="D13" s="23" t="inlineStr">
        <is>
          <t>Technician</t>
        </is>
      </c>
      <c r="E13" s="24" t="n"/>
      <c r="F13" s="24" t="n"/>
      <c r="G13" s="25" t="n"/>
      <c r="H13" s="26" t="str">
        <f>IF(G13="","",EDATE(G13,3))</f>
        <v/>
      </c>
      <c r="I13" s="23" t="str">
        <f>IF(E13="Problem found","Open a work order",IF(E13="N/A","",IF(H13="",IF(AND(E13&lt;&gt;"Done",Cover!$C$9&lt;&gt;"",Cover!$C$9&lt;=TODAY()),"Due now",""),IF(H13&lt;=TODAY(),"Due now",""))))</f>
        <v/>
      </c>
      <c r="J13" s="24" t="n"/>
    </row>
    <row r="14">
      <c r="A14" s="22" t="n">
        <v>9</v>
      </c>
      <c r="B14" s="23" t="inlineStr">
        <is>
          <t>Conveyors</t>
        </is>
      </c>
      <c r="C14" s="23" t="inlineStr">
        <is>
          <t>Check motor current and the drive connections</t>
        </is>
      </c>
      <c r="D14" s="23" t="inlineStr">
        <is>
          <t>Electrician</t>
        </is>
      </c>
      <c r="E14" s="24" t="n"/>
      <c r="F14" s="24" t="n"/>
      <c r="G14" s="25" t="n"/>
      <c r="H14" s="26" t="str">
        <f>IF(G14="","",EDATE(G14,3))</f>
        <v/>
      </c>
      <c r="I14" s="23" t="str">
        <f>IF(E14="Problem found","Open a work order",IF(E14="N/A","",IF(H14="",IF(AND(E14&lt;&gt;"Done",Cover!$C$9&lt;&gt;"",Cover!$C$9&lt;=TODAY()),"Due now",""),IF(H14&lt;=TODAY(),"Due now",""))))</f>
        <v/>
      </c>
      <c r="J14" s="24" t="n"/>
    </row>
    <row r="15">
      <c r="A15" s="27" t="n">
        <v>10</v>
      </c>
      <c r="B15" s="28" t="inlineStr">
        <is>
          <t>Electric motors</t>
        </is>
      </c>
      <c r="C15" s="28" t="inlineStr">
        <is>
          <t>Grease the bearings with the grease and quantity the manual gives; do not over-grease</t>
        </is>
      </c>
      <c r="D15" s="28" t="inlineStr">
        <is>
          <t>Technician</t>
        </is>
      </c>
      <c r="E15" s="24" t="n"/>
      <c r="F15" s="24" t="n"/>
      <c r="G15" s="25" t="n"/>
      <c r="H15" s="29" t="str">
        <f>IF(G15="","",EDATE(G15,3))</f>
        <v/>
      </c>
      <c r="I15" s="28" t="str">
        <f>IF(E15="Problem found","Open a work order",IF(E15="N/A","",IF(H15="",IF(AND(E15&lt;&gt;"Done",Cover!$C$9&lt;&gt;"",Cover!$C$9&lt;=TODAY()),"Due now",""),IF(H15&lt;=TODAY(),"Due now",""))))</f>
        <v/>
      </c>
      <c r="J15" s="24" t="n"/>
    </row>
    <row r="16">
      <c r="A16" s="27" t="n">
        <v>11</v>
      </c>
      <c r="B16" s="28" t="inlineStr">
        <is>
          <t>Electric motors</t>
        </is>
      </c>
      <c r="C16" s="28" t="inlineStr">
        <is>
          <t>Take a thermal image of the terminal box and the starter or drive connections</t>
        </is>
      </c>
      <c r="D16" s="28" t="inlineStr">
        <is>
          <t>Electrician</t>
        </is>
      </c>
      <c r="E16" s="24" t="n"/>
      <c r="F16" s="24" t="n"/>
      <c r="G16" s="25" t="n"/>
      <c r="H16" s="29" t="str">
        <f>IF(G16="","",EDATE(G16,3))</f>
        <v/>
      </c>
      <c r="I16" s="28" t="str">
        <f>IF(E16="Problem found","Open a work order",IF(E16="N/A","",IF(H16="",IF(AND(E16&lt;&gt;"Done",Cover!$C$9&lt;&gt;"",Cover!$C$9&lt;=TODAY()),"Due now",""),IF(H16&lt;=TODAY(),"Due now",""))))</f>
        <v/>
      </c>
      <c r="J16" s="24" t="n"/>
    </row>
    <row r="17">
      <c r="A17" s="27" t="n">
        <v>12</v>
      </c>
      <c r="B17" s="28" t="inlineStr">
        <is>
          <t>Electric motors</t>
        </is>
      </c>
      <c r="C17" s="28" t="inlineStr">
        <is>
          <t>Check the earth (ground) connection</t>
        </is>
      </c>
      <c r="D17" s="28" t="inlineStr">
        <is>
          <t>Electrician</t>
        </is>
      </c>
      <c r="E17" s="24" t="n"/>
      <c r="F17" s="24" t="n"/>
      <c r="G17" s="25" t="n"/>
      <c r="H17" s="29" t="str">
        <f>IF(G17="","",EDATE(G17,3))</f>
        <v/>
      </c>
      <c r="I17" s="28" t="str">
        <f>IF(E17="Problem found","Open a work order",IF(E17="N/A","",IF(H17="",IF(AND(E17&lt;&gt;"Done",Cover!$C$9&lt;&gt;"",Cover!$C$9&lt;=TODAY()),"Due now",""),IF(H17&lt;=TODAY(),"Due now",""))))</f>
        <v/>
      </c>
      <c r="J17" s="24" t="n"/>
    </row>
    <row r="18">
      <c r="A18" s="22" t="n">
        <v>13</v>
      </c>
      <c r="B18" s="23" t="inlineStr">
        <is>
          <t>Gearboxes</t>
        </is>
      </c>
      <c r="C18" s="23" t="inlineStr">
        <is>
          <t>Take an oil sample for analysis</t>
        </is>
      </c>
      <c r="D18" s="23" t="inlineStr">
        <is>
          <t>Technician</t>
        </is>
      </c>
      <c r="E18" s="24" t="n"/>
      <c r="F18" s="24" t="n"/>
      <c r="G18" s="25" t="n"/>
      <c r="H18" s="26" t="str">
        <f>IF(G18="","",EDATE(G18,3))</f>
        <v/>
      </c>
      <c r="I18" s="23" t="str">
        <f>IF(E18="Problem found","Open a work order",IF(E18="N/A","",IF(H18="",IF(AND(E18&lt;&gt;"Done",Cover!$C$9&lt;&gt;"",Cover!$C$9&lt;=TODAY()),"Due now",""),IF(H18&lt;=TODAY(),"Due now",""))))</f>
        <v/>
      </c>
      <c r="J18" s="24" t="n"/>
    </row>
    <row r="19">
      <c r="A19" s="22" t="n">
        <v>14</v>
      </c>
      <c r="B19" s="23" t="inlineStr">
        <is>
          <t>Gearboxes</t>
        </is>
      </c>
      <c r="C19" s="23" t="inlineStr">
        <is>
          <t>Check the shaft seals and replace any that are weeping</t>
        </is>
      </c>
      <c r="D19" s="23" t="inlineStr">
        <is>
          <t>Technician</t>
        </is>
      </c>
      <c r="E19" s="24" t="n"/>
      <c r="F19" s="24" t="n"/>
      <c r="G19" s="25" t="n"/>
      <c r="H19" s="26" t="str">
        <f>IF(G19="","",EDATE(G19,3))</f>
        <v/>
      </c>
      <c r="I19" s="23" t="str">
        <f>IF(E19="Problem found","Open a work order",IF(E19="N/A","",IF(H19="",IF(AND(E19&lt;&gt;"Done",Cover!$C$9&lt;&gt;"",Cover!$C$9&lt;=TODAY()),"Due now",""),IF(H19&lt;=TODAY(),"Due now",""))))</f>
        <v/>
      </c>
      <c r="J19" s="24" t="n"/>
    </row>
    <row r="20">
      <c r="A20" s="22" t="n">
        <v>15</v>
      </c>
      <c r="B20" s="23" t="inlineStr">
        <is>
          <t>Gearboxes</t>
        </is>
      </c>
      <c r="C20" s="23" t="inlineStr">
        <is>
          <t>Check backlash at the output shaft and log it</t>
        </is>
      </c>
      <c r="D20" s="23" t="inlineStr">
        <is>
          <t>Technician</t>
        </is>
      </c>
      <c r="E20" s="24" t="n"/>
      <c r="F20" s="24" t="n"/>
      <c r="G20" s="25" t="n"/>
      <c r="H20" s="26" t="str">
        <f>IF(G20="","",EDATE(G20,3))</f>
        <v/>
      </c>
      <c r="I20" s="23" t="str">
        <f>IF(E20="Problem found","Open a work order",IF(E20="N/A","",IF(H20="",IF(AND(E20&lt;&gt;"Done",Cover!$C$9&lt;&gt;"",Cover!$C$9&lt;=TODAY()),"Due now",""),IF(H20&lt;=TODAY(),"Due now",""))))</f>
        <v/>
      </c>
      <c r="J20" s="24" t="n"/>
    </row>
    <row r="21">
      <c r="A21" s="27" t="n">
        <v>16</v>
      </c>
      <c r="B21" s="28" t="inlineStr">
        <is>
          <t>Filling machines</t>
        </is>
      </c>
      <c r="C21" s="28" t="inlineStr">
        <is>
          <t>Replace the wear seals on the fill valves as the manual specifies</t>
        </is>
      </c>
      <c r="D21" s="28" t="inlineStr">
        <is>
          <t>Technician</t>
        </is>
      </c>
      <c r="E21" s="24" t="n"/>
      <c r="F21" s="24" t="n"/>
      <c r="G21" s="25" t="n"/>
      <c r="H21" s="29" t="str">
        <f>IF(G21="","",EDATE(G21,3))</f>
        <v/>
      </c>
      <c r="I21" s="28" t="str">
        <f>IF(E21="Problem found","Open a work order",IF(E21="N/A","",IF(H21="",IF(AND(E21&lt;&gt;"Done",Cover!$C$9&lt;&gt;"",Cover!$C$9&lt;=TODAY()),"Due now",""),IF(H21&lt;=TODAY(),"Due now",""))))</f>
        <v/>
      </c>
      <c r="J21" s="24" t="n"/>
    </row>
    <row r="22">
      <c r="A22" s="27" t="n">
        <v>17</v>
      </c>
      <c r="B22" s="28" t="inlineStr">
        <is>
          <t>Filling machines</t>
        </is>
      </c>
      <c r="C22" s="28" t="inlineStr">
        <is>
          <t>Check drive chains, belts and the gearbox</t>
        </is>
      </c>
      <c r="D22" s="28" t="inlineStr">
        <is>
          <t>Technician</t>
        </is>
      </c>
      <c r="E22" s="24" t="n"/>
      <c r="F22" s="24" t="n"/>
      <c r="G22" s="25" t="n"/>
      <c r="H22" s="29" t="str">
        <f>IF(G22="","",EDATE(G22,3))</f>
        <v/>
      </c>
      <c r="I22" s="28" t="str">
        <f>IF(E22="Problem found","Open a work order",IF(E22="N/A","",IF(H22="",IF(AND(E22&lt;&gt;"Done",Cover!$C$9&lt;&gt;"",Cover!$C$9&lt;=TODAY()),"Due now",""),IF(H22&lt;=TODAY(),"Due now",""))))</f>
        <v/>
      </c>
      <c r="J22" s="24" t="n"/>
    </row>
    <row r="23">
      <c r="A23" s="27" t="n">
        <v>18</v>
      </c>
      <c r="B23" s="28" t="inlineStr">
        <is>
          <t>Filling machines</t>
        </is>
      </c>
      <c r="C23" s="28" t="inlineStr">
        <is>
          <t>Check the timing between infeed, filling and capping</t>
        </is>
      </c>
      <c r="D23" s="28" t="inlineStr">
        <is>
          <t>Technician</t>
        </is>
      </c>
      <c r="E23" s="24" t="n"/>
      <c r="F23" s="24" t="n"/>
      <c r="G23" s="25" t="n"/>
      <c r="H23" s="29" t="str">
        <f>IF(G23="","",EDATE(G23,3))</f>
        <v/>
      </c>
      <c r="I23" s="28" t="str">
        <f>IF(E23="Problem found","Open a work order",IF(E23="N/A","",IF(H23="",IF(AND(E23&lt;&gt;"Done",Cover!$C$9&lt;&gt;"",Cover!$C$9&lt;=TODAY()),"Due now",""),IF(H23&lt;=TODAY(),"Due now",""))))</f>
        <v/>
      </c>
      <c r="J23" s="24" t="n"/>
    </row>
    <row r="24">
      <c r="A24" s="22" t="n">
        <v>19</v>
      </c>
      <c r="B24" s="23" t="inlineStr">
        <is>
          <t>Packaging machines</t>
        </is>
      </c>
      <c r="C24" s="23" t="inlineStr">
        <is>
          <t>Check bearings, cams and cam followers</t>
        </is>
      </c>
      <c r="D24" s="23" t="inlineStr">
        <is>
          <t>Technician</t>
        </is>
      </c>
      <c r="E24" s="24" t="n"/>
      <c r="F24" s="24" t="n"/>
      <c r="G24" s="25" t="n"/>
      <c r="H24" s="26" t="str">
        <f>IF(G24="","",EDATE(G24,3))</f>
        <v/>
      </c>
      <c r="I24" s="23" t="str">
        <f>IF(E24="Problem found","Open a work order",IF(E24="N/A","",IF(H24="",IF(AND(E24&lt;&gt;"Done",Cover!$C$9&lt;&gt;"",Cover!$C$9&lt;=TODAY()),"Due now",""),IF(H24&lt;=TODAY(),"Due now",""))))</f>
        <v/>
      </c>
      <c r="J24" s="24" t="n"/>
    </row>
    <row r="25">
      <c r="A25" s="22" t="n">
        <v>20</v>
      </c>
      <c r="B25" s="23" t="inlineStr">
        <is>
          <t>Packaging machines</t>
        </is>
      </c>
      <c r="C25" s="23" t="inlineStr">
        <is>
          <t>Check pneumatic cylinders for leaks and end cushioning</t>
        </is>
      </c>
      <c r="D25" s="23" t="inlineStr">
        <is>
          <t>Technician</t>
        </is>
      </c>
      <c r="E25" s="24" t="n"/>
      <c r="F25" s="24" t="n"/>
      <c r="G25" s="25" t="n"/>
      <c r="H25" s="26" t="str">
        <f>IF(G25="","",EDATE(G25,3))</f>
        <v/>
      </c>
      <c r="I25" s="23" t="str">
        <f>IF(E25="Problem found","Open a work order",IF(E25="N/A","",IF(H25="",IF(AND(E25&lt;&gt;"Done",Cover!$C$9&lt;&gt;"",Cover!$C$9&lt;=TODAY()),"Due now",""),IF(H25&lt;=TODAY(),"Due now",""))))</f>
        <v/>
      </c>
      <c r="J25" s="24" t="n"/>
    </row>
    <row r="26">
      <c r="A26" s="22" t="n">
        <v>21</v>
      </c>
      <c r="B26" s="23" t="inlineStr">
        <is>
          <t>Packaging machines</t>
        </is>
      </c>
      <c r="C26" s="23" t="inlineStr">
        <is>
          <t>Check servo drive and motor connections</t>
        </is>
      </c>
      <c r="D26" s="23" t="inlineStr">
        <is>
          <t>Electrician</t>
        </is>
      </c>
      <c r="E26" s="24" t="n"/>
      <c r="F26" s="24" t="n"/>
      <c r="G26" s="25" t="n"/>
      <c r="H26" s="26" t="str">
        <f>IF(G26="","",EDATE(G26,3))</f>
        <v/>
      </c>
      <c r="I26" s="23" t="str">
        <f>IF(E26="Problem found","Open a work order",IF(E26="N/A","",IF(H26="",IF(AND(E26&lt;&gt;"Done",Cover!$C$9&lt;&gt;"",Cover!$C$9&lt;=TODAY()),"Due now",""),IF(H26&lt;=TODAY(),"Due now",""))))</f>
        <v/>
      </c>
      <c r="J26" s="24" t="n"/>
    </row>
    <row r="27">
      <c r="A27" s="27" t="n">
        <v>22</v>
      </c>
      <c r="B27" s="28" t="inlineStr">
        <is>
          <t>CNC machines</t>
        </is>
      </c>
      <c r="C27" s="28" t="inlineStr">
        <is>
          <t>Check that the machine is level</t>
        </is>
      </c>
      <c r="D27" s="28" t="inlineStr">
        <is>
          <t>Technician</t>
        </is>
      </c>
      <c r="E27" s="24" t="n"/>
      <c r="F27" s="24" t="n"/>
      <c r="G27" s="25" t="n"/>
      <c r="H27" s="29" t="str">
        <f>IF(G27="","",EDATE(G27,3))</f>
        <v/>
      </c>
      <c r="I27" s="28" t="str">
        <f>IF(E27="Problem found","Open a work order",IF(E27="N/A","",IF(H27="",IF(AND(E27&lt;&gt;"Done",Cover!$C$9&lt;&gt;"",Cover!$C$9&lt;=TODAY()),"Due now",""),IF(H27&lt;=TODAY(),"Due now",""))))</f>
        <v/>
      </c>
      <c r="J27" s="24" t="n"/>
    </row>
    <row r="28">
      <c r="A28" s="27" t="n">
        <v>23</v>
      </c>
      <c r="B28" s="28" t="inlineStr">
        <is>
          <t>CNC machines</t>
        </is>
      </c>
      <c r="C28" s="28" t="inlineStr">
        <is>
          <t>Check spindle runout with a test bar and dial indicator</t>
        </is>
      </c>
      <c r="D28" s="28" t="inlineStr">
        <is>
          <t>Technician</t>
        </is>
      </c>
      <c r="E28" s="24" t="n"/>
      <c r="F28" s="24" t="n"/>
      <c r="G28" s="25" t="n"/>
      <c r="H28" s="29" t="str">
        <f>IF(G28="","",EDATE(G28,3))</f>
        <v/>
      </c>
      <c r="I28" s="28" t="str">
        <f>IF(E28="Problem found","Open a work order",IF(E28="N/A","",IF(H28="",IF(AND(E28&lt;&gt;"Done",Cover!$C$9&lt;&gt;"",Cover!$C$9&lt;=TODAY()),"Due now",""),IF(H28&lt;=TODAY(),"Due now",""))))</f>
        <v/>
      </c>
      <c r="J28" s="24" t="n"/>
    </row>
    <row r="29">
      <c r="A29" s="27" t="n">
        <v>24</v>
      </c>
      <c r="B29" s="28" t="inlineStr">
        <is>
          <t>CNC machines</t>
        </is>
      </c>
      <c r="C29" s="28" t="inlineStr">
        <is>
          <t>Measure the backlash on each axis and log it</t>
        </is>
      </c>
      <c r="D29" s="28" t="inlineStr">
        <is>
          <t>Technician</t>
        </is>
      </c>
      <c r="E29" s="24" t="n"/>
      <c r="F29" s="24" t="n"/>
      <c r="G29" s="25" t="n"/>
      <c r="H29" s="29" t="str">
        <f>IF(G29="","",EDATE(G29,3))</f>
        <v/>
      </c>
      <c r="I29" s="28" t="str">
        <f>IF(E29="Problem found","Open a work order",IF(E29="N/A","",IF(H29="",IF(AND(E29&lt;&gt;"Done",Cover!$C$9&lt;&gt;"",Cover!$C$9&lt;=TODAY()),"Due now",""),IF(H29&lt;=TODAY(),"Due now",""))))</f>
        <v/>
      </c>
      <c r="J29" s="24" t="n"/>
    </row>
    <row r="30">
      <c r="A30" s="22" t="n">
        <v>25</v>
      </c>
      <c r="B30" s="23" t="inlineStr">
        <is>
          <t>Injection molding machines</t>
        </is>
      </c>
      <c r="C30" s="23" t="inlineStr">
        <is>
          <t>Take a hydraulic oil sample for analysis</t>
        </is>
      </c>
      <c r="D30" s="23" t="inlineStr">
        <is>
          <t>Technician</t>
        </is>
      </c>
      <c r="E30" s="24" t="n"/>
      <c r="F30" s="24" t="n"/>
      <c r="G30" s="25" t="n"/>
      <c r="H30" s="26" t="str">
        <f>IF(G30="","",EDATE(G30,3))</f>
        <v/>
      </c>
      <c r="I30" s="23" t="str">
        <f>IF(E30="Problem found","Open a work order",IF(E30="N/A","",IF(H30="",IF(AND(E30&lt;&gt;"Done",Cover!$C$9&lt;&gt;"",Cover!$C$9&lt;=TODAY()),"Due now",""),IF(H30&lt;=TODAY(),"Due now",""))))</f>
        <v/>
      </c>
      <c r="J30" s="24" t="n"/>
    </row>
    <row r="31">
      <c r="A31" s="22" t="n">
        <v>26</v>
      </c>
      <c r="B31" s="23" t="inlineStr">
        <is>
          <t>Injection molding machines</t>
        </is>
      </c>
      <c r="C31" s="23" t="inlineStr">
        <is>
          <t>Watch screw recovery time and cushion for signs of screw or check ring wear</t>
        </is>
      </c>
      <c r="D31" s="23" t="inlineStr">
        <is>
          <t>Technician</t>
        </is>
      </c>
      <c r="E31" s="24" t="n"/>
      <c r="F31" s="24" t="n"/>
      <c r="G31" s="25" t="n"/>
      <c r="H31" s="26" t="str">
        <f>IF(G31="","",EDATE(G31,3))</f>
        <v/>
      </c>
      <c r="I31" s="23" t="str">
        <f>IF(E31="Problem found","Open a work order",IF(E31="N/A","",IF(H31="",IF(AND(E31&lt;&gt;"Done",Cover!$C$9&lt;&gt;"",Cover!$C$9&lt;=TODAY()),"Due now",""),IF(H31&lt;=TODAY(),"Due now",""))))</f>
        <v/>
      </c>
      <c r="J31" s="24" t="n"/>
    </row>
    <row r="32">
      <c r="A32" s="22" t="n">
        <v>27</v>
      </c>
      <c r="B32" s="23" t="inlineStr">
        <is>
          <t>Injection molding machines</t>
        </is>
      </c>
      <c r="C32" s="23" t="inlineStr">
        <is>
          <t>Check electrical cabinet connections and fans</t>
        </is>
      </c>
      <c r="D32" s="23" t="inlineStr">
        <is>
          <t>Electrician</t>
        </is>
      </c>
      <c r="E32" s="24" t="n"/>
      <c r="F32" s="24" t="n"/>
      <c r="G32" s="25" t="n"/>
      <c r="H32" s="26" t="str">
        <f>IF(G32="","",EDATE(G32,3))</f>
        <v/>
      </c>
      <c r="I32" s="23" t="str">
        <f>IF(E32="Problem found","Open a work order",IF(E32="N/A","",IF(H32="",IF(AND(E32&lt;&gt;"Done",Cover!$C$9&lt;&gt;"",Cover!$C$9&lt;=TODAY()),"Due now",""),IF(H32&lt;=TODAY(),"Due now",""))))</f>
        <v/>
      </c>
      <c r="J32" s="24" t="n"/>
    </row>
    <row r="33">
      <c r="A33" s="27" t="n">
        <v>28</v>
      </c>
      <c r="B33" s="28" t="inlineStr">
        <is>
          <t>Hydraulic systems</t>
        </is>
      </c>
      <c r="C33" s="28" t="inlineStr">
        <is>
          <t>Take an oil sample for analysis (particle count and water)</t>
        </is>
      </c>
      <c r="D33" s="28" t="inlineStr">
        <is>
          <t>Technician</t>
        </is>
      </c>
      <c r="E33" s="24" t="n"/>
      <c r="F33" s="24" t="n"/>
      <c r="G33" s="25" t="n"/>
      <c r="H33" s="29" t="str">
        <f>IF(G33="","",EDATE(G33,3))</f>
        <v/>
      </c>
      <c r="I33" s="28" t="str">
        <f>IF(E33="Problem found","Open a work order",IF(E33="N/A","",IF(H33="",IF(AND(E33&lt;&gt;"Done",Cover!$C$9&lt;&gt;"",Cover!$C$9&lt;=TODAY()),"Due now",""),IF(H33&lt;=TODAY(),"Due now",""))))</f>
        <v/>
      </c>
      <c r="J33" s="24" t="n"/>
    </row>
    <row r="34">
      <c r="A34" s="27" t="n">
        <v>29</v>
      </c>
      <c r="B34" s="28" t="inlineStr">
        <is>
          <t>Hydraulic systems</t>
        </is>
      </c>
      <c r="C34" s="28" t="inlineStr">
        <is>
          <t>Change the filters when the indicator or the manual calls for it</t>
        </is>
      </c>
      <c r="D34" s="28" t="inlineStr">
        <is>
          <t>Technician</t>
        </is>
      </c>
      <c r="E34" s="24" t="n"/>
      <c r="F34" s="24" t="n"/>
      <c r="G34" s="25" t="n"/>
      <c r="H34" s="29" t="str">
        <f>IF(G34="","",EDATE(G34,3))</f>
        <v/>
      </c>
      <c r="I34" s="28" t="str">
        <f>IF(E34="Problem found","Open a work order",IF(E34="N/A","",IF(H34="",IF(AND(E34&lt;&gt;"Done",Cover!$C$9&lt;&gt;"",Cover!$C$9&lt;=TODAY()),"Due now",""),IF(H34&lt;=TODAY(),"Due now",""))))</f>
        <v/>
      </c>
      <c r="J34" s="24" t="n"/>
    </row>
    <row r="35">
      <c r="A35" s="27" t="n">
        <v>30</v>
      </c>
      <c r="B35" s="28" t="inlineStr">
        <is>
          <t>Hydraulic systems</t>
        </is>
      </c>
      <c r="C35" s="28" t="inlineStr">
        <is>
          <t>Check the pump to motor coupling and alignment</t>
        </is>
      </c>
      <c r="D35" s="28" t="inlineStr">
        <is>
          <t>Technician</t>
        </is>
      </c>
      <c r="E35" s="24" t="n"/>
      <c r="F35" s="24" t="n"/>
      <c r="G35" s="25" t="n"/>
      <c r="H35" s="29" t="str">
        <f>IF(G35="","",EDATE(G35,3))</f>
        <v/>
      </c>
      <c r="I35" s="28" t="str">
        <f>IF(E35="Problem found","Open a work order",IF(E35="N/A","",IF(H35="",IF(AND(E35&lt;&gt;"Done",Cover!$C$9&lt;&gt;"",Cover!$C$9&lt;=TODAY()),"Due now",""),IF(H35&lt;=TODAY(),"Due now",""))))</f>
        <v/>
      </c>
      <c r="J35" s="24" t="n"/>
    </row>
    <row r="36">
      <c r="A36" s="30" t="n"/>
      <c r="B36" s="31" t="n"/>
      <c r="C36" s="31" t="n"/>
      <c r="D36" s="31" t="n"/>
      <c r="E36" s="31" t="n"/>
      <c r="F36" s="31" t="n"/>
      <c r="G36" s="32" t="n"/>
      <c r="H36" s="33" t="str">
        <f>IF(G36="","",EDATE(G36,3))</f>
        <v/>
      </c>
      <c r="I36" s="30" t="str">
        <f>IF(E36="Problem found","Open a work order",IF(E36="N/A","",IF(H36="",IF(AND(E36&lt;&gt;"Done",Cover!$C$9&lt;&gt;"",Cover!$C$9&lt;=TODAY()),"Due now",""),IF(H36&lt;=TODAY(),"Due now",""))))</f>
        <v/>
      </c>
      <c r="J36" s="31" t="n"/>
    </row>
    <row r="37">
      <c r="A37" s="30" t="n"/>
      <c r="B37" s="31" t="n"/>
      <c r="C37" s="31" t="n"/>
      <c r="D37" s="31" t="n"/>
      <c r="E37" s="31" t="n"/>
      <c r="F37" s="31" t="n"/>
      <c r="G37" s="32" t="n"/>
      <c r="H37" s="33" t="str">
        <f>IF(G37="","",EDATE(G37,3))</f>
        <v/>
      </c>
      <c r="I37" s="30" t="str">
        <f>IF(E37="Problem found","Open a work order",IF(E37="N/A","",IF(H37="",IF(AND(E37&lt;&gt;"Done",Cover!$C$9&lt;&gt;"",Cover!$C$9&lt;=TODAY()),"Due now",""),IF(H37&lt;=TODAY(),"Due now",""))))</f>
        <v/>
      </c>
      <c r="J37" s="31" t="n"/>
    </row>
    <row r="38">
      <c r="A38" s="30" t="n"/>
      <c r="B38" s="31" t="n"/>
      <c r="C38" s="31" t="n"/>
      <c r="D38" s="31" t="n"/>
      <c r="E38" s="31" t="n"/>
      <c r="F38" s="31" t="n"/>
      <c r="G38" s="32" t="n"/>
      <c r="H38" s="33" t="str">
        <f>IF(G38="","",EDATE(G38,3))</f>
        <v/>
      </c>
      <c r="I38" s="30" t="str">
        <f>IF(E38="Problem found","Open a work order",IF(E38="N/A","",IF(H38="",IF(AND(E38&lt;&gt;"Done",Cover!$C$9&lt;&gt;"",Cover!$C$9&lt;=TODAY()),"Due now",""),IF(H38&lt;=TODAY(),"Due now",""))))</f>
        <v/>
      </c>
      <c r="J38" s="31" t="n"/>
    </row>
    <row r="39">
      <c r="A39" s="30" t="n"/>
      <c r="B39" s="31" t="n"/>
      <c r="C39" s="31" t="n"/>
      <c r="D39" s="31" t="n"/>
      <c r="E39" s="31" t="n"/>
      <c r="F39" s="31" t="n"/>
      <c r="G39" s="32" t="n"/>
      <c r="H39" s="33" t="str">
        <f>IF(G39="","",EDATE(G39,3))</f>
        <v/>
      </c>
      <c r="I39" s="30" t="str">
        <f>IF(E39="Problem found","Open a work order",IF(E39="N/A","",IF(H39="",IF(AND(E39&lt;&gt;"Done",Cover!$C$9&lt;&gt;"",Cover!$C$9&lt;=TODAY()),"Due now",""),IF(H39&lt;=TODAY(),"Due now",""))))</f>
        <v/>
      </c>
      <c r="J39" s="31" t="n"/>
    </row>
    <row r="40">
      <c r="A40" s="30" t="n"/>
      <c r="B40" s="31" t="n"/>
      <c r="C40" s="31" t="n"/>
      <c r="D40" s="31" t="n"/>
      <c r="E40" s="31" t="n"/>
      <c r="F40" s="31" t="n"/>
      <c r="G40" s="32" t="n"/>
      <c r="H40" s="33" t="str">
        <f>IF(G40="","",EDATE(G40,3))</f>
        <v/>
      </c>
      <c r="I40" s="30" t="str">
        <f>IF(E40="Problem found","Open a work order",IF(E40="N/A","",IF(H40="",IF(AND(E40&lt;&gt;"Done",Cover!$C$9&lt;&gt;"",Cover!$C$9&lt;=TODAY()),"Due now",""),IF(H40&lt;=TODAY(),"Due now",""))))</f>
        <v/>
      </c>
      <c r="J40" s="31" t="n"/>
    </row>
    <row r="41">
      <c r="A41" s="30" t="n"/>
      <c r="B41" s="31" t="n"/>
      <c r="C41" s="31" t="n"/>
      <c r="D41" s="31" t="n"/>
      <c r="E41" s="31" t="n"/>
      <c r="F41" s="31" t="n"/>
      <c r="G41" s="32" t="n"/>
      <c r="H41" s="33" t="str">
        <f>IF(G41="","",EDATE(G41,3))</f>
        <v/>
      </c>
      <c r="I41" s="30" t="str">
        <f>IF(E41="Problem found","Open a work order",IF(E41="N/A","",IF(H41="",IF(AND(E41&lt;&gt;"Done",Cover!$C$9&lt;&gt;"",Cover!$C$9&lt;=TODAY()),"Due now",""),IF(H41&lt;=TODAY(),"Due now",""))))</f>
        <v/>
      </c>
      <c r="J41" s="31" t="n"/>
    </row>
    <row r="42">
      <c r="A42" s="30" t="n"/>
      <c r="B42" s="31" t="n"/>
      <c r="C42" s="31" t="n"/>
      <c r="D42" s="31" t="n"/>
      <c r="E42" s="31" t="n"/>
      <c r="F42" s="31" t="n"/>
      <c r="G42" s="32" t="n"/>
      <c r="H42" s="33" t="str">
        <f>IF(G42="","",EDATE(G42,3))</f>
        <v/>
      </c>
      <c r="I42" s="30" t="str">
        <f>IF(E42="Problem found","Open a work order",IF(E42="N/A","",IF(H42="",IF(AND(E42&lt;&gt;"Done",Cover!$C$9&lt;&gt;"",Cover!$C$9&lt;=TODAY()),"Due now",""),IF(H42&lt;=TODAY(),"Due now",""))))</f>
        <v/>
      </c>
      <c r="J42" s="31" t="n"/>
    </row>
    <row r="43">
      <c r="A43" s="30" t="n"/>
      <c r="B43" s="31" t="n"/>
      <c r="C43" s="31" t="n"/>
      <c r="D43" s="31" t="n"/>
      <c r="E43" s="31" t="n"/>
      <c r="F43" s="31" t="n"/>
      <c r="G43" s="32" t="n"/>
      <c r="H43" s="33" t="str">
        <f>IF(G43="","",EDATE(G43,3))</f>
        <v/>
      </c>
      <c r="I43" s="30" t="str">
        <f>IF(E43="Problem found","Open a work order",IF(E43="N/A","",IF(H43="",IF(AND(E43&lt;&gt;"Done",Cover!$C$9&lt;&gt;"",Cover!$C$9&lt;=TODAY()),"Due now",""),IF(H43&lt;=TODAY(),"Due now",""))))</f>
        <v/>
      </c>
      <c r="J43" s="31" t="n"/>
    </row>
    <row r="44">
      <c r="A44" s="30" t="n"/>
      <c r="B44" s="31" t="n"/>
      <c r="C44" s="31" t="n"/>
      <c r="D44" s="31" t="n"/>
      <c r="E44" s="31" t="n"/>
      <c r="F44" s="31" t="n"/>
      <c r="G44" s="32" t="n"/>
      <c r="H44" s="33" t="str">
        <f>IF(G44="","",EDATE(G44,3))</f>
        <v/>
      </c>
      <c r="I44" s="30" t="str">
        <f>IF(E44="Problem found","Open a work order",IF(E44="N/A","",IF(H44="",IF(AND(E44&lt;&gt;"Done",Cover!$C$9&lt;&gt;"",Cover!$C$9&lt;=TODAY()),"Due now",""),IF(H44&lt;=TODAY(),"Due now",""))))</f>
        <v/>
      </c>
      <c r="J44" s="31" t="n"/>
    </row>
    <row r="45">
      <c r="A45" s="30" t="n"/>
      <c r="B45" s="31" t="n"/>
      <c r="C45" s="31" t="n"/>
      <c r="D45" s="31" t="n"/>
      <c r="E45" s="31" t="n"/>
      <c r="F45" s="31" t="n"/>
      <c r="G45" s="32" t="n"/>
      <c r="H45" s="33" t="str">
        <f>IF(G45="","",EDATE(G45,3))</f>
        <v/>
      </c>
      <c r="I45" s="30" t="str">
        <f>IF(E45="Problem found","Open a work order",IF(E45="N/A","",IF(H45="",IF(AND(E45&lt;&gt;"Done",Cover!$C$9&lt;&gt;"",Cover!$C$9&lt;=TODAY()),"Due now",""),IF(H45&lt;=TODAY(),"Due now",""))))</f>
        <v/>
      </c>
      <c r="J45" s="31" t="n"/>
    </row>
    <row r="46">
      <c r="A46" s="30" t="n"/>
      <c r="B46" s="31" t="n"/>
      <c r="C46" s="31" t="n"/>
      <c r="D46" s="31" t="n"/>
      <c r="E46" s="31" t="n"/>
      <c r="F46" s="31" t="n"/>
      <c r="G46" s="32" t="n"/>
      <c r="H46" s="33" t="str">
        <f>IF(G46="","",EDATE(G46,3))</f>
        <v/>
      </c>
      <c r="I46" s="30" t="str">
        <f>IF(E46="Problem found","Open a work order",IF(E46="N/A","",IF(H46="",IF(AND(E46&lt;&gt;"Done",Cover!$C$9&lt;&gt;"",Cover!$C$9&lt;=TODAY()),"Due now",""),IF(H46&lt;=TODAY(),"Due now",""))))</f>
        <v/>
      </c>
      <c r="J46" s="31" t="n"/>
    </row>
    <row r="47">
      <c r="A47" s="30" t="n"/>
      <c r="B47" s="31" t="n"/>
      <c r="C47" s="31" t="n"/>
      <c r="D47" s="31" t="n"/>
      <c r="E47" s="31" t="n"/>
      <c r="F47" s="31" t="n"/>
      <c r="G47" s="32" t="n"/>
      <c r="H47" s="33" t="str">
        <f>IF(G47="","",EDATE(G47,3))</f>
        <v/>
      </c>
      <c r="I47" s="30" t="str">
        <f>IF(E47="Problem found","Open a work order",IF(E47="N/A","",IF(H47="",IF(AND(E47&lt;&gt;"Done",Cover!$C$9&lt;&gt;"",Cover!$C$9&lt;=TODAY()),"Due now",""),IF(H47&lt;=TODAY(),"Due now",""))))</f>
        <v/>
      </c>
      <c r="J47" s="31" t="n"/>
    </row>
    <row r="48">
      <c r="A48" s="30" t="n"/>
      <c r="B48" s="31" t="n"/>
      <c r="C48" s="31" t="n"/>
      <c r="D48" s="31" t="n"/>
      <c r="E48" s="31" t="n"/>
      <c r="F48" s="31" t="n"/>
      <c r="G48" s="32" t="n"/>
      <c r="H48" s="33" t="str">
        <f>IF(G48="","",EDATE(G48,3))</f>
        <v/>
      </c>
      <c r="I48" s="30" t="str">
        <f>IF(E48="Problem found","Open a work order",IF(E48="N/A","",IF(H48="",IF(AND(E48&lt;&gt;"Done",Cover!$C$9&lt;&gt;"",Cover!$C$9&lt;=TODAY()),"Due now",""),IF(H48&lt;=TODAY(),"Due now",""))))</f>
        <v/>
      </c>
      <c r="J48" s="31" t="n"/>
    </row>
    <row r="49">
      <c r="A49" s="30" t="n"/>
      <c r="B49" s="31" t="n"/>
      <c r="C49" s="31" t="n"/>
      <c r="D49" s="31" t="n"/>
      <c r="E49" s="31" t="n"/>
      <c r="F49" s="31" t="n"/>
      <c r="G49" s="32" t="n"/>
      <c r="H49" s="33" t="str">
        <f>IF(G49="","",EDATE(G49,3))</f>
        <v/>
      </c>
      <c r="I49" s="30" t="str">
        <f>IF(E49="Problem found","Open a work order",IF(E49="N/A","",IF(H49="",IF(AND(E49&lt;&gt;"Done",Cover!$C$9&lt;&gt;"",Cover!$C$9&lt;=TODAY()),"Due now",""),IF(H49&lt;=TODAY(),"Due now",""))))</f>
        <v/>
      </c>
      <c r="J49" s="31" t="n"/>
    </row>
    <row r="50">
      <c r="A50" s="30" t="n"/>
      <c r="B50" s="31" t="n"/>
      <c r="C50" s="31" t="n"/>
      <c r="D50" s="31" t="n"/>
      <c r="E50" s="31" t="n"/>
      <c r="F50" s="31" t="n"/>
      <c r="G50" s="32" t="n"/>
      <c r="H50" s="33" t="str">
        <f>IF(G50="","",EDATE(G50,3))</f>
        <v/>
      </c>
      <c r="I50" s="30" t="str">
        <f>IF(E50="Problem found","Open a work order",IF(E50="N/A","",IF(H50="",IF(AND(E50&lt;&gt;"Done",Cover!$C$9&lt;&gt;"",Cover!$C$9&lt;=TODAY()),"Due now",""),IF(H50&lt;=TODAY(),"Due now",""))))</f>
        <v/>
      </c>
      <c r="J50" s="31" t="n"/>
    </row>
    <row r="51">
      <c r="A51" s="30" t="n"/>
      <c r="B51" s="31" t="n"/>
      <c r="C51" s="31" t="n"/>
      <c r="D51" s="31" t="n"/>
      <c r="E51" s="31" t="n"/>
      <c r="F51" s="31" t="n"/>
      <c r="G51" s="32" t="n"/>
      <c r="H51" s="33" t="str">
        <f>IF(G51="","",EDATE(G51,3))</f>
        <v/>
      </c>
      <c r="I51" s="30" t="str">
        <f>IF(E51="Problem found","Open a work order",IF(E51="N/A","",IF(H51="",IF(AND(E51&lt;&gt;"Done",Cover!$C$9&lt;&gt;"",Cover!$C$9&lt;=TODAY()),"Due now",""),IF(H51&lt;=TODAY(),"Due now",""))))</f>
        <v/>
      </c>
      <c r="J51" s="31" t="n"/>
    </row>
    <row r="52">
      <c r="A52" s="30" t="n"/>
      <c r="B52" s="31" t="n"/>
      <c r="C52" s="31" t="n"/>
      <c r="D52" s="31" t="n"/>
      <c r="E52" s="31" t="n"/>
      <c r="F52" s="31" t="n"/>
      <c r="G52" s="32" t="n"/>
      <c r="H52" s="33" t="str">
        <f>IF(G52="","",EDATE(G52,3))</f>
        <v/>
      </c>
      <c r="I52" s="30" t="str">
        <f>IF(E52="Problem found","Open a work order",IF(E52="N/A","",IF(H52="",IF(AND(E52&lt;&gt;"Done",Cover!$C$9&lt;&gt;"",Cover!$C$9&lt;=TODAY()),"Due now",""),IF(H52&lt;=TODAY(),"Due now",""))))</f>
        <v/>
      </c>
      <c r="J52" s="31" t="n"/>
    </row>
    <row r="53">
      <c r="A53" s="30" t="n"/>
      <c r="B53" s="31" t="n"/>
      <c r="C53" s="31" t="n"/>
      <c r="D53" s="31" t="n"/>
      <c r="E53" s="31" t="n"/>
      <c r="F53" s="31" t="n"/>
      <c r="G53" s="32" t="n"/>
      <c r="H53" s="33" t="str">
        <f>IF(G53="","",EDATE(G53,3))</f>
        <v/>
      </c>
      <c r="I53" s="30" t="str">
        <f>IF(E53="Problem found","Open a work order",IF(E53="N/A","",IF(H53="",IF(AND(E53&lt;&gt;"Done",Cover!$C$9&lt;&gt;"",Cover!$C$9&lt;=TODAY()),"Due now",""),IF(H53&lt;=TODAY(),"Due now",""))))</f>
        <v/>
      </c>
      <c r="J53" s="31" t="n"/>
    </row>
    <row r="54">
      <c r="A54" s="30" t="n"/>
      <c r="B54" s="31" t="n"/>
      <c r="C54" s="31" t="n"/>
      <c r="D54" s="31" t="n"/>
      <c r="E54" s="31" t="n"/>
      <c r="F54" s="31" t="n"/>
      <c r="G54" s="32" t="n"/>
      <c r="H54" s="33" t="str">
        <f>IF(G54="","",EDATE(G54,3))</f>
        <v/>
      </c>
      <c r="I54" s="30" t="str">
        <f>IF(E54="Problem found","Open a work order",IF(E54="N/A","",IF(H54="",IF(AND(E54&lt;&gt;"Done",Cover!$C$9&lt;&gt;"",Cover!$C$9&lt;=TODAY()),"Due now",""),IF(H54&lt;=TODAY(),"Due now",""))))</f>
        <v/>
      </c>
      <c r="J54" s="31" t="n"/>
    </row>
    <row r="55">
      <c r="A55" s="30" t="n"/>
      <c r="B55" s="31" t="n"/>
      <c r="C55" s="31" t="n"/>
      <c r="D55" s="31" t="n"/>
      <c r="E55" s="31" t="n"/>
      <c r="F55" s="31" t="n"/>
      <c r="G55" s="32" t="n"/>
      <c r="H55" s="33" t="str">
        <f>IF(G55="","",EDATE(G55,3))</f>
        <v/>
      </c>
      <c r="I55" s="30" t="str">
        <f>IF(E55="Problem found","Open a work order",IF(E55="N/A","",IF(H55="",IF(AND(E55&lt;&gt;"Done",Cover!$C$9&lt;&gt;"",Cover!$C$9&lt;=TODAY()),"Due now",""),IF(H55&lt;=TODAY(),"Due now",""))))</f>
        <v/>
      </c>
      <c r="J55" s="31" t="n"/>
    </row>
    <row r="56">
      <c r="A56" s="30" t="n"/>
      <c r="B56" s="31" t="n"/>
      <c r="C56" s="31" t="n"/>
      <c r="D56" s="31" t="n"/>
      <c r="E56" s="31" t="n"/>
      <c r="F56" s="31" t="n"/>
      <c r="G56" s="32" t="n"/>
      <c r="H56" s="33" t="str">
        <f>IF(G56="","",EDATE(G56,3))</f>
        <v/>
      </c>
      <c r="I56" s="30" t="str">
        <f>IF(E56="Problem found","Open a work order",IF(E56="N/A","",IF(H56="",IF(AND(E56&lt;&gt;"Done",Cover!$C$9&lt;&gt;"",Cover!$C$9&lt;=TODAY()),"Due now",""),IF(H56&lt;=TODAY(),"Due now",""))))</f>
        <v/>
      </c>
      <c r="J56" s="31" t="n"/>
    </row>
    <row r="57">
      <c r="A57" s="30" t="n"/>
      <c r="B57" s="31" t="n"/>
      <c r="C57" s="31" t="n"/>
      <c r="D57" s="31" t="n"/>
      <c r="E57" s="31" t="n"/>
      <c r="F57" s="31" t="n"/>
      <c r="G57" s="32" t="n"/>
      <c r="H57" s="33" t="str">
        <f>IF(G57="","",EDATE(G57,3))</f>
        <v/>
      </c>
      <c r="I57" s="30" t="str">
        <f>IF(E57="Problem found","Open a work order",IF(E57="N/A","",IF(H57="",IF(AND(E57&lt;&gt;"Done",Cover!$C$9&lt;&gt;"",Cover!$C$9&lt;=TODAY()),"Due now",""),IF(H57&lt;=TODAY(),"Due now",""))))</f>
        <v/>
      </c>
      <c r="J57" s="31" t="n"/>
    </row>
    <row r="58">
      <c r="A58" s="30" t="n"/>
      <c r="B58" s="31" t="n"/>
      <c r="C58" s="31" t="n"/>
      <c r="D58" s="31" t="n"/>
      <c r="E58" s="31" t="n"/>
      <c r="F58" s="31" t="n"/>
      <c r="G58" s="32" t="n"/>
      <c r="H58" s="33" t="str">
        <f>IF(G58="","",EDATE(G58,3))</f>
        <v/>
      </c>
      <c r="I58" s="30" t="str">
        <f>IF(E58="Problem found","Open a work order",IF(E58="N/A","",IF(H58="",IF(AND(E58&lt;&gt;"Done",Cover!$C$9&lt;&gt;"",Cover!$C$9&lt;=TODAY()),"Due now",""),IF(H58&lt;=TODAY(),"Due now",""))))</f>
        <v/>
      </c>
      <c r="J58" s="31" t="n"/>
    </row>
    <row r="59">
      <c r="A59" s="30" t="n"/>
      <c r="B59" s="31" t="n"/>
      <c r="C59" s="31" t="n"/>
      <c r="D59" s="31" t="n"/>
      <c r="E59" s="31" t="n"/>
      <c r="F59" s="31" t="n"/>
      <c r="G59" s="32" t="n"/>
      <c r="H59" s="33" t="str">
        <f>IF(G59="","",EDATE(G59,3))</f>
        <v/>
      </c>
      <c r="I59" s="30" t="str">
        <f>IF(E59="Problem found","Open a work order",IF(E59="N/A","",IF(H59="",IF(AND(E59&lt;&gt;"Done",Cover!$C$9&lt;&gt;"",Cover!$C$9&lt;=TODAY()),"Due now",""),IF(H59&lt;=TODAY(),"Due now",""))))</f>
        <v/>
      </c>
      <c r="J59" s="31" t="n"/>
    </row>
    <row r="60">
      <c r="A60" s="30" t="n"/>
      <c r="B60" s="31" t="n"/>
      <c r="C60" s="31" t="n"/>
      <c r="D60" s="31" t="n"/>
      <c r="E60" s="31" t="n"/>
      <c r="F60" s="31" t="n"/>
      <c r="G60" s="32" t="n"/>
      <c r="H60" s="33" t="str">
        <f>IF(G60="","",EDATE(G60,3))</f>
        <v/>
      </c>
      <c r="I60" s="30" t="str">
        <f>IF(E60="Problem found","Open a work order",IF(E60="N/A","",IF(H60="",IF(AND(E60&lt;&gt;"Done",Cover!$C$9&lt;&gt;"",Cover!$C$9&lt;=TODAY()),"Due now",""),IF(H60&lt;=TODAY(),"Due now",""))))</f>
        <v/>
      </c>
      <c r="J60" s="31" t="n"/>
    </row>
    <row r="62">
      <c r="A62" s="7" t="inlineStr">
        <is>
          <t>Add your own tasks in the empty yellow rows above. Next due = date done + 3 months. Flag shows "Due now" when that date has come, or, for a task not done yet, once the round started date on the Cover has come (not for N/A); it shows "Open a work order" when the status is Problem found.</t>
        </is>
      </c>
    </row>
  </sheetData>
  <autoFilter ref="A5:J60"/>
  <conditionalFormatting sqref="E6:E400">
    <cfRule type="cellIs" priority="1" operator="equal" dxfId="1">
      <formula>"Done"</formula>
    </cfRule>
    <cfRule type="cellIs" priority="2" operator="equal" dxfId="2">
      <formula>"Problem found"</formula>
    </cfRule>
    <cfRule type="cellIs" priority="3" operator="equal" dxfId="3">
      <formula>"Not done"</formula>
    </cfRule>
    <cfRule type="cellIs" priority="4" operator="equal" dxfId="4">
      <formula>"N/A"</formula>
    </cfRule>
  </conditionalFormatting>
  <conditionalFormatting sqref="I6:I400">
    <cfRule type="cellIs" priority="5" operator="equal" dxfId="0">
      <formula>"Due now"</formula>
    </cfRule>
    <cfRule type="cellIs" priority="6" operator="equal" dxfId="2">
      <formula>"Open a work order"</formula>
    </cfRule>
  </conditionalFormatting>
  <dataValidations count="3">
    <dataValidation sqref="E6:E400" showDropDown="0" showInputMessage="1" showErrorMessage="1" allowBlank="1" errorTitle="Status" error="Pick one of: Done, Problem found, Not done, N/A" promptTitle="Status" prompt="Pick Done, Problem found, Not done or N/A" type="list">
      <formula1>"Done,Problem found,Not done,N/A"</formula1>
    </dataValidation>
    <dataValidation sqref="G6:G400" showDropDown="0" showInputMessage="0" showErrorMessage="1" allowBlank="1" errorTitle="Date done" error="Enter a date, for example 14 Oct 2026" type="date" operator="greaterThan">
      <formula1>36526</formula1>
    </dataValidation>
    <dataValidation sqref="B36:B400" showDropDown="0" showInputMessage="0" showErrorMessage="1" allowBlank="1" errorTitle="Machine type" error="Not one of the 10 machine types. Keep it anyway?" type="list" errorStyle="warning">
      <formula1>"Pumps (centrifugal),Air compressors,Conveyors,Electric motors,Gearboxes,Filling machines,Packaging machines,CNC machines,Injection molding machines,Hydraulic systems"</formula1>
    </dataValidation>
  </dataValidations>
  <printOptions gridLines="0"/>
  <pageMargins left="0.75" right="0.75" top="1" bottom="1" header="0.5" footer="0.5"/>
  <pageSetup orientation="landscape" fitToHeight="0" fitToWidth="1"/>
  <headerFooter>
    <oddHeader/>
    <oddFooter>&amp;Loeelab.com/preventive-maintenance-checklist-template&amp;R&amp;A,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B6B63"/>
    <outlinePr summaryBelow="1" summaryRight="1"/>
    <pageSetUpPr fitToPage="1"/>
  </sheetPr>
  <dimension ref="A1:J62"/>
  <sheetViews>
    <sheetView showGridLines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62" customWidth="1" min="3" max="3"/>
    <col width="13" customWidth="1" min="4" max="4"/>
    <col width="15" customWidth="1" min="5" max="5"/>
    <col width="16" customWidth="1" min="6" max="6"/>
    <col width="13" customWidth="1" min="7" max="7"/>
    <col width="13" customWidth="1" min="8" max="8"/>
    <col width="19" customWidth="1" min="9" max="9"/>
    <col width="36" customWidth="1" min="10" max="10"/>
  </cols>
  <sheetData>
    <row r="1">
      <c r="A1" s="19" t="inlineStr">
        <is>
          <t>Annual checks</t>
        </is>
      </c>
    </row>
    <row r="2">
      <c r="A2" s="20" t="inlineStr">
        <is>
          <t>Preventive maintenance checklist from OEE Lab (oeelab.com). Pick a status in column E for each task; filter column B to show one machine type. Follow the manufacturer's manual for intervals; these groups are a common starting point.</t>
        </is>
      </c>
    </row>
    <row r="3">
      <c r="A3" s="21" t="inlineStr">
        <is>
          <t>Before you start: isolate and lock out the machine before any task inside guards or covers.</t>
        </is>
      </c>
    </row>
    <row r="5" ht="20" customHeight="1">
      <c r="A5" s="10" t="inlineStr">
        <is>
          <t>#</t>
        </is>
      </c>
      <c r="B5" s="10" t="inlineStr">
        <is>
          <t>Machine type</t>
        </is>
      </c>
      <c r="C5" s="10" t="inlineStr">
        <is>
          <t>Task</t>
        </is>
      </c>
      <c r="D5" s="10" t="inlineStr">
        <is>
          <t>Who</t>
        </is>
      </c>
      <c r="E5" s="10" t="inlineStr">
        <is>
          <t>Status</t>
        </is>
      </c>
      <c r="F5" s="10" t="inlineStr">
        <is>
          <t>Done by</t>
        </is>
      </c>
      <c r="G5" s="10" t="inlineStr">
        <is>
          <t>Date done</t>
        </is>
      </c>
      <c r="H5" s="10" t="inlineStr">
        <is>
          <t>Next due</t>
        </is>
      </c>
      <c r="I5" s="10" t="inlineStr">
        <is>
          <t>Flag</t>
        </is>
      </c>
      <c r="J5" s="10" t="inlineStr">
        <is>
          <t>Notes</t>
        </is>
      </c>
    </row>
    <row r="6">
      <c r="A6" s="22" t="n">
        <v>1</v>
      </c>
      <c r="B6" s="23" t="inlineStr">
        <is>
          <t>Pumps (centrifugal)</t>
        </is>
      </c>
      <c r="C6" s="23" t="inlineStr">
        <is>
          <t>Inspect the impeller and wear rings for wear and erosion; check clearances against the manual</t>
        </is>
      </c>
      <c r="D6" s="23" t="inlineStr">
        <is>
          <t>Technician</t>
        </is>
      </c>
      <c r="E6" s="24" t="n"/>
      <c r="F6" s="24" t="n"/>
      <c r="G6" s="25" t="n"/>
      <c r="H6" s="26" t="str">
        <f>IF(G6="","",EDATE(G6,12))</f>
        <v/>
      </c>
      <c r="I6" s="23" t="str">
        <f>IF(E6="Problem found","Open a work order",IF(E6="N/A","",IF(H6="",IF(AND(E6&lt;&gt;"Done",Cover!$C$9&lt;&gt;"",Cover!$C$9&lt;=TODAY()),"Due now",""),IF(H6&lt;=TODAY(),"Due now",""))))</f>
        <v/>
      </c>
      <c r="J6" s="24" t="n"/>
    </row>
    <row r="7">
      <c r="A7" s="22" t="n">
        <v>2</v>
      </c>
      <c r="B7" s="23" t="inlineStr">
        <is>
          <t>Pumps (centrifugal)</t>
        </is>
      </c>
      <c r="C7" s="23" t="inlineStr">
        <is>
          <t>Change the bearing oil, or at the interval the manual gives</t>
        </is>
      </c>
      <c r="D7" s="23" t="inlineStr">
        <is>
          <t>Technician</t>
        </is>
      </c>
      <c r="E7" s="24" t="n"/>
      <c r="F7" s="24" t="n"/>
      <c r="G7" s="25" t="n"/>
      <c r="H7" s="26" t="str">
        <f>IF(G7="","",EDATE(G7,12))</f>
        <v/>
      </c>
      <c r="I7" s="23" t="str">
        <f>IF(E7="Problem found","Open a work order",IF(E7="N/A","",IF(H7="",IF(AND(E7&lt;&gt;"Done",Cover!$C$9&lt;&gt;"",Cover!$C$9&lt;=TODAY()),"Due now",""),IF(H7&lt;=TODAY(),"Due now",""))))</f>
        <v/>
      </c>
      <c r="J7" s="24" t="n"/>
    </row>
    <row r="8">
      <c r="A8" s="22" t="n">
        <v>3</v>
      </c>
      <c r="B8" s="23" t="inlineStr">
        <is>
          <t>Pumps (centrifugal)</t>
        </is>
      </c>
      <c r="C8" s="23" t="inlineStr">
        <is>
          <t>Check pump performance against its curve: flow, head and power</t>
        </is>
      </c>
      <c r="D8" s="23" t="inlineStr">
        <is>
          <t>Technician</t>
        </is>
      </c>
      <c r="E8" s="24" t="n"/>
      <c r="F8" s="24" t="n"/>
      <c r="G8" s="25" t="n"/>
      <c r="H8" s="26" t="str">
        <f>IF(G8="","",EDATE(G8,12))</f>
        <v/>
      </c>
      <c r="I8" s="23" t="str">
        <f>IF(E8="Problem found","Open a work order",IF(E8="N/A","",IF(H8="",IF(AND(E8&lt;&gt;"Done",Cover!$C$9&lt;&gt;"",Cover!$C$9&lt;=TODAY()),"Due now",""),IF(H8&lt;=TODAY(),"Due now",""))))</f>
        <v/>
      </c>
      <c r="J8" s="24" t="n"/>
    </row>
    <row r="9">
      <c r="A9" s="27" t="n">
        <v>4</v>
      </c>
      <c r="B9" s="28" t="inlineStr">
        <is>
          <t>Air compressors</t>
        </is>
      </c>
      <c r="C9" s="28" t="inlineStr">
        <is>
          <t>Change the compressor oil, or at the running hours the manual gives</t>
        </is>
      </c>
      <c r="D9" s="28" t="inlineStr">
        <is>
          <t>Technician</t>
        </is>
      </c>
      <c r="E9" s="24" t="n"/>
      <c r="F9" s="24" t="n"/>
      <c r="G9" s="25" t="n"/>
      <c r="H9" s="29" t="str">
        <f>IF(G9="","",EDATE(G9,12))</f>
        <v/>
      </c>
      <c r="I9" s="28" t="str">
        <f>IF(E9="Problem found","Open a work order",IF(E9="N/A","",IF(H9="",IF(AND(E9&lt;&gt;"Done",Cover!$C$9&lt;&gt;"",Cover!$C$9&lt;=TODAY()),"Due now",""),IF(H9&lt;=TODAY(),"Due now",""))))</f>
        <v/>
      </c>
      <c r="J9" s="24" t="n"/>
    </row>
    <row r="10">
      <c r="A10" s="27" t="n">
        <v>5</v>
      </c>
      <c r="B10" s="28" t="inlineStr">
        <is>
          <t>Air compressors</t>
        </is>
      </c>
      <c r="C10" s="28" t="inlineStr">
        <is>
          <t>Clean the cooler cores and check the thermostatic valve</t>
        </is>
      </c>
      <c r="D10" s="28" t="inlineStr">
        <is>
          <t>Technician</t>
        </is>
      </c>
      <c r="E10" s="24" t="n"/>
      <c r="F10" s="24" t="n"/>
      <c r="G10" s="25" t="n"/>
      <c r="H10" s="29" t="str">
        <f>IF(G10="","",EDATE(G10,12))</f>
        <v/>
      </c>
      <c r="I10" s="28" t="str">
        <f>IF(E10="Problem found","Open a work order",IF(E10="N/A","",IF(H10="",IF(AND(E10&lt;&gt;"Done",Cover!$C$9&lt;&gt;"",Cover!$C$9&lt;=TODAY()),"Due now",""),IF(H10&lt;=TODAY(),"Due now",""))))</f>
        <v/>
      </c>
      <c r="J10" s="24" t="n"/>
    </row>
    <row r="11">
      <c r="A11" s="27" t="n">
        <v>6</v>
      </c>
      <c r="B11" s="28" t="inlineStr">
        <is>
          <t>Air compressors</t>
        </is>
      </c>
      <c r="C11" s="28" t="inlineStr">
        <is>
          <t>Have the air receiver inspected as your local pressure vessel rules require</t>
        </is>
      </c>
      <c r="D11" s="28" t="inlineStr">
        <is>
          <t>Specialist</t>
        </is>
      </c>
      <c r="E11" s="24" t="n"/>
      <c r="F11" s="24" t="n"/>
      <c r="G11" s="25" t="n"/>
      <c r="H11" s="29" t="str">
        <f>IF(G11="","",EDATE(G11,12))</f>
        <v/>
      </c>
      <c r="I11" s="28" t="str">
        <f>IF(E11="Problem found","Open a work order",IF(E11="N/A","",IF(H11="",IF(AND(E11&lt;&gt;"Done",Cover!$C$9&lt;&gt;"",Cover!$C$9&lt;=TODAY()),"Due now",""),IF(H11&lt;=TODAY(),"Due now",""))))</f>
        <v/>
      </c>
      <c r="J11" s="24" t="n"/>
    </row>
    <row r="12">
      <c r="A12" s="22" t="n">
        <v>7</v>
      </c>
      <c r="B12" s="23" t="inlineStr">
        <is>
          <t>Conveyors</t>
        </is>
      </c>
      <c r="C12" s="23" t="inlineStr">
        <is>
          <t>Measure belt wear and plan the replacement</t>
        </is>
      </c>
      <c r="D12" s="23" t="inlineStr">
        <is>
          <t>Technician</t>
        </is>
      </c>
      <c r="E12" s="24" t="n"/>
      <c r="F12" s="24" t="n"/>
      <c r="G12" s="25" t="n"/>
      <c r="H12" s="26" t="str">
        <f>IF(G12="","",EDATE(G12,12))</f>
        <v/>
      </c>
      <c r="I12" s="23" t="str">
        <f>IF(E12="Problem found","Open a work order",IF(E12="N/A","",IF(H12="",IF(AND(E12&lt;&gt;"Done",Cover!$C$9&lt;&gt;"",Cover!$C$9&lt;=TODAY()),"Due now",""),IF(H12&lt;=TODAY(),"Due now",""))))</f>
        <v/>
      </c>
      <c r="J12" s="24" t="n"/>
    </row>
    <row r="13">
      <c r="A13" s="22" t="n">
        <v>8</v>
      </c>
      <c r="B13" s="23" t="inlineStr">
        <is>
          <t>Conveyors</t>
        </is>
      </c>
      <c r="C13" s="23" t="inlineStr">
        <is>
          <t>Inspect the frame, supports and bolts for damage and corrosion</t>
        </is>
      </c>
      <c r="D13" s="23" t="inlineStr">
        <is>
          <t>Technician</t>
        </is>
      </c>
      <c r="E13" s="24" t="n"/>
      <c r="F13" s="24" t="n"/>
      <c r="G13" s="25" t="n"/>
      <c r="H13" s="26" t="str">
        <f>IF(G13="","",EDATE(G13,12))</f>
        <v/>
      </c>
      <c r="I13" s="23" t="str">
        <f>IF(E13="Problem found","Open a work order",IF(E13="N/A","",IF(H13="",IF(AND(E13&lt;&gt;"Done",Cover!$C$9&lt;&gt;"",Cover!$C$9&lt;=TODAY()),"Due now",""),IF(H13&lt;=TODAY(),"Due now",""))))</f>
        <v/>
      </c>
      <c r="J13" s="24" t="n"/>
    </row>
    <row r="14">
      <c r="A14" s="22" t="n">
        <v>9</v>
      </c>
      <c r="B14" s="23" t="inlineStr">
        <is>
          <t>Conveyors</t>
        </is>
      </c>
      <c r="C14" s="23" t="inlineStr">
        <is>
          <t>Take a thermal image of the drive panel and motor connections</t>
        </is>
      </c>
      <c r="D14" s="23" t="inlineStr">
        <is>
          <t>Electrician</t>
        </is>
      </c>
      <c r="E14" s="24" t="n"/>
      <c r="F14" s="24" t="n"/>
      <c r="G14" s="25" t="n"/>
      <c r="H14" s="26" t="str">
        <f>IF(G14="","",EDATE(G14,12))</f>
        <v/>
      </c>
      <c r="I14" s="23" t="str">
        <f>IF(E14="Problem found","Open a work order",IF(E14="N/A","",IF(H14="",IF(AND(E14&lt;&gt;"Done",Cover!$C$9&lt;&gt;"",Cover!$C$9&lt;=TODAY()),"Due now",""),IF(H14&lt;=TODAY(),"Due now",""))))</f>
        <v/>
      </c>
      <c r="J14" s="24" t="n"/>
    </row>
    <row r="15">
      <c r="A15" s="27" t="n">
        <v>10</v>
      </c>
      <c r="B15" s="28" t="inlineStr">
        <is>
          <t>Electric motors</t>
        </is>
      </c>
      <c r="C15" s="28" t="inlineStr">
        <is>
          <t>Test insulation resistance and log it so the trend shows</t>
        </is>
      </c>
      <c r="D15" s="28" t="inlineStr">
        <is>
          <t>Electrician</t>
        </is>
      </c>
      <c r="E15" s="24" t="n"/>
      <c r="F15" s="24" t="n"/>
      <c r="G15" s="25" t="n"/>
      <c r="H15" s="29" t="str">
        <f>IF(G15="","",EDATE(G15,12))</f>
        <v/>
      </c>
      <c r="I15" s="28" t="str">
        <f>IF(E15="Problem found","Open a work order",IF(E15="N/A","",IF(H15="",IF(AND(E15&lt;&gt;"Done",Cover!$C$9&lt;&gt;"",Cover!$C$9&lt;=TODAY()),"Due now",""),IF(H15&lt;=TODAY(),"Due now",""))))</f>
        <v/>
      </c>
      <c r="J15" s="24" t="n"/>
    </row>
    <row r="16">
      <c r="A16" s="27" t="n">
        <v>11</v>
      </c>
      <c r="B16" s="28" t="inlineStr">
        <is>
          <t>Electric motors</t>
        </is>
      </c>
      <c r="C16" s="28" t="inlineStr">
        <is>
          <t>Check terminal connections are tight to the torque in the manual</t>
        </is>
      </c>
      <c r="D16" s="28" t="inlineStr">
        <is>
          <t>Electrician</t>
        </is>
      </c>
      <c r="E16" s="24" t="n"/>
      <c r="F16" s="24" t="n"/>
      <c r="G16" s="25" t="n"/>
      <c r="H16" s="29" t="str">
        <f>IF(G16="","",EDATE(G16,12))</f>
        <v/>
      </c>
      <c r="I16" s="28" t="str">
        <f>IF(E16="Problem found","Open a work order",IF(E16="N/A","",IF(H16="",IF(AND(E16&lt;&gt;"Done",Cover!$C$9&lt;&gt;"",Cover!$C$9&lt;=TODAY()),"Due now",""),IF(H16&lt;=TODAY(),"Due now",""))))</f>
        <v/>
      </c>
      <c r="J16" s="24" t="n"/>
    </row>
    <row r="17">
      <c r="A17" s="27" t="n">
        <v>12</v>
      </c>
      <c r="B17" s="28" t="inlineStr">
        <is>
          <t>Electric motors</t>
        </is>
      </c>
      <c r="C17" s="28" t="inlineStr">
        <is>
          <t>Inspect the bearings and plan a replacement if noise or vibration readings are rising</t>
        </is>
      </c>
      <c r="D17" s="28" t="inlineStr">
        <is>
          <t>Technician</t>
        </is>
      </c>
      <c r="E17" s="24" t="n"/>
      <c r="F17" s="24" t="n"/>
      <c r="G17" s="25" t="n"/>
      <c r="H17" s="29" t="str">
        <f>IF(G17="","",EDATE(G17,12))</f>
        <v/>
      </c>
      <c r="I17" s="28" t="str">
        <f>IF(E17="Problem found","Open a work order",IF(E17="N/A","",IF(H17="",IF(AND(E17&lt;&gt;"Done",Cover!$C$9&lt;&gt;"",Cover!$C$9&lt;=TODAY()),"Due now",""),IF(H17&lt;=TODAY(),"Due now",""))))</f>
        <v/>
      </c>
      <c r="J17" s="24" t="n"/>
    </row>
    <row r="18">
      <c r="A18" s="22" t="n">
        <v>13</v>
      </c>
      <c r="B18" s="23" t="inlineStr">
        <is>
          <t>Gearboxes</t>
        </is>
      </c>
      <c r="C18" s="23" t="inlineStr">
        <is>
          <t>Change the oil, or at the interval the manual or the oil analysis gives</t>
        </is>
      </c>
      <c r="D18" s="23" t="inlineStr">
        <is>
          <t>Technician</t>
        </is>
      </c>
      <c r="E18" s="24" t="n"/>
      <c r="F18" s="24" t="n"/>
      <c r="G18" s="25" t="n"/>
      <c r="H18" s="26" t="str">
        <f>IF(G18="","",EDATE(G18,12))</f>
        <v/>
      </c>
      <c r="I18" s="23" t="str">
        <f>IF(E18="Problem found","Open a work order",IF(E18="N/A","",IF(H18="",IF(AND(E18&lt;&gt;"Done",Cover!$C$9&lt;&gt;"",Cover!$C$9&lt;=TODAY()),"Due now",""),IF(H18&lt;=TODAY(),"Due now",""))))</f>
        <v/>
      </c>
      <c r="J18" s="24" t="n"/>
    </row>
    <row r="19">
      <c r="A19" s="22" t="n">
        <v>14</v>
      </c>
      <c r="B19" s="23" t="inlineStr">
        <is>
          <t>Gearboxes</t>
        </is>
      </c>
      <c r="C19" s="23" t="inlineStr">
        <is>
          <t>Inspect the gear teeth through the inspection cover for wear and pitting</t>
        </is>
      </c>
      <c r="D19" s="23" t="inlineStr">
        <is>
          <t>Technician</t>
        </is>
      </c>
      <c r="E19" s="24" t="n"/>
      <c r="F19" s="24" t="n"/>
      <c r="G19" s="25" t="n"/>
      <c r="H19" s="26" t="str">
        <f>IF(G19="","",EDATE(G19,12))</f>
        <v/>
      </c>
      <c r="I19" s="23" t="str">
        <f>IF(E19="Problem found","Open a work order",IF(E19="N/A","",IF(H19="",IF(AND(E19&lt;&gt;"Done",Cover!$C$9&lt;&gt;"",Cover!$C$9&lt;=TODAY()),"Due now",""),IF(H19&lt;=TODAY(),"Due now",""))))</f>
        <v/>
      </c>
      <c r="J19" s="24" t="n"/>
    </row>
    <row r="20">
      <c r="A20" s="22" t="n">
        <v>15</v>
      </c>
      <c r="B20" s="23" t="inlineStr">
        <is>
          <t>Gearboxes</t>
        </is>
      </c>
      <c r="C20" s="23" t="inlineStr">
        <is>
          <t>Check alignment with the motor and the driven machine</t>
        </is>
      </c>
      <c r="D20" s="23" t="inlineStr">
        <is>
          <t>Technician</t>
        </is>
      </c>
      <c r="E20" s="24" t="n"/>
      <c r="F20" s="24" t="n"/>
      <c r="G20" s="25" t="n"/>
      <c r="H20" s="26" t="str">
        <f>IF(G20="","",EDATE(G20,12))</f>
        <v/>
      </c>
      <c r="I20" s="23" t="str">
        <f>IF(E20="Problem found","Open a work order",IF(E20="N/A","",IF(H20="",IF(AND(E20&lt;&gt;"Done",Cover!$C$9&lt;&gt;"",Cover!$C$9&lt;=TODAY()),"Due now",""),IF(H20&lt;=TODAY(),"Due now",""))))</f>
        <v/>
      </c>
      <c r="J20" s="24" t="n"/>
    </row>
    <row r="21">
      <c r="A21" s="27" t="n">
        <v>16</v>
      </c>
      <c r="B21" s="28" t="inlineStr">
        <is>
          <t>Filling machines</t>
        </is>
      </c>
      <c r="C21" s="28" t="inlineStr">
        <is>
          <t>Overhaul the fill valves</t>
        </is>
      </c>
      <c r="D21" s="28" t="inlineStr">
        <is>
          <t>Technician</t>
        </is>
      </c>
      <c r="E21" s="24" t="n"/>
      <c r="F21" s="24" t="n"/>
      <c r="G21" s="25" t="n"/>
      <c r="H21" s="29" t="str">
        <f>IF(G21="","",EDATE(G21,12))</f>
        <v/>
      </c>
      <c r="I21" s="28" t="str">
        <f>IF(E21="Problem found","Open a work order",IF(E21="N/A","",IF(H21="",IF(AND(E21&lt;&gt;"Done",Cover!$C$9&lt;&gt;"",Cover!$C$9&lt;=TODAY()),"Due now",""),IF(H21&lt;=TODAY(),"Due now",""))))</f>
        <v/>
      </c>
      <c r="J21" s="24" t="n"/>
    </row>
    <row r="22">
      <c r="A22" s="27" t="n">
        <v>17</v>
      </c>
      <c r="B22" s="28" t="inlineStr">
        <is>
          <t>Filling machines</t>
        </is>
      </c>
      <c r="C22" s="28" t="inlineStr">
        <is>
          <t>Inspect the turret and drive bearings</t>
        </is>
      </c>
      <c r="D22" s="28" t="inlineStr">
        <is>
          <t>Technician</t>
        </is>
      </c>
      <c r="E22" s="24" t="n"/>
      <c r="F22" s="24" t="n"/>
      <c r="G22" s="25" t="n"/>
      <c r="H22" s="29" t="str">
        <f>IF(G22="","",EDATE(G22,12))</f>
        <v/>
      </c>
      <c r="I22" s="28" t="str">
        <f>IF(E22="Problem found","Open a work order",IF(E22="N/A","",IF(H22="",IF(AND(E22&lt;&gt;"Done",Cover!$C$9&lt;&gt;"",Cover!$C$9&lt;=TODAY()),"Due now",""),IF(H22&lt;=TODAY(),"Due now",""))))</f>
        <v/>
      </c>
      <c r="J22" s="24" t="n"/>
    </row>
    <row r="23">
      <c r="A23" s="27" t="n">
        <v>18</v>
      </c>
      <c r="B23" s="28" t="inlineStr">
        <is>
          <t>Filling machines</t>
        </is>
      </c>
      <c r="C23" s="28" t="inlineStr">
        <is>
          <t>Review the change parts and the critical spares</t>
        </is>
      </c>
      <c r="D23" s="28" t="inlineStr">
        <is>
          <t>Technician</t>
        </is>
      </c>
      <c r="E23" s="24" t="n"/>
      <c r="F23" s="24" t="n"/>
      <c r="G23" s="25" t="n"/>
      <c r="H23" s="29" t="str">
        <f>IF(G23="","",EDATE(G23,12))</f>
        <v/>
      </c>
      <c r="I23" s="28" t="str">
        <f>IF(E23="Problem found","Open a work order",IF(E23="N/A","",IF(H23="",IF(AND(E23&lt;&gt;"Done",Cover!$C$9&lt;&gt;"",Cover!$C$9&lt;=TODAY()),"Due now",""),IF(H23&lt;=TODAY(),"Due now",""))))</f>
        <v/>
      </c>
      <c r="J23" s="24" t="n"/>
    </row>
    <row r="24">
      <c r="A24" s="22" t="n">
        <v>19</v>
      </c>
      <c r="B24" s="23" t="inlineStr">
        <is>
          <t>Packaging machines</t>
        </is>
      </c>
      <c r="C24" s="23" t="inlineStr">
        <is>
          <t>Replace wear parts such as sealing jaw coatings and knives as the manual specifies</t>
        </is>
      </c>
      <c r="D24" s="23" t="inlineStr">
        <is>
          <t>Technician</t>
        </is>
      </c>
      <c r="E24" s="24" t="n"/>
      <c r="F24" s="24" t="n"/>
      <c r="G24" s="25" t="n"/>
      <c r="H24" s="26" t="str">
        <f>IF(G24="","",EDATE(G24,12))</f>
        <v/>
      </c>
      <c r="I24" s="23" t="str">
        <f>IF(E24="Problem found","Open a work order",IF(E24="N/A","",IF(H24="",IF(AND(E24&lt;&gt;"Done",Cover!$C$9&lt;&gt;"",Cover!$C$9&lt;=TODAY()),"Due now",""),IF(H24&lt;=TODAY(),"Due now",""))))</f>
        <v/>
      </c>
      <c r="J24" s="24" t="n"/>
    </row>
    <row r="25">
      <c r="A25" s="22" t="n">
        <v>20</v>
      </c>
      <c r="B25" s="23" t="inlineStr">
        <is>
          <t>Packaging machines</t>
        </is>
      </c>
      <c r="C25" s="23" t="inlineStr">
        <is>
          <t>Check the gearbox oil</t>
        </is>
      </c>
      <c r="D25" s="23" t="inlineStr">
        <is>
          <t>Technician</t>
        </is>
      </c>
      <c r="E25" s="24" t="n"/>
      <c r="F25" s="24" t="n"/>
      <c r="G25" s="25" t="n"/>
      <c r="H25" s="26" t="str">
        <f>IF(G25="","",EDATE(G25,12))</f>
        <v/>
      </c>
      <c r="I25" s="23" t="str">
        <f>IF(E25="Problem found","Open a work order",IF(E25="N/A","",IF(H25="",IF(AND(E25&lt;&gt;"Done",Cover!$C$9&lt;&gt;"",Cover!$C$9&lt;=TODAY()),"Due now",""),IF(H25&lt;=TODAY(),"Due now",""))))</f>
        <v/>
      </c>
      <c r="J25" s="24" t="n"/>
    </row>
    <row r="26">
      <c r="A26" s="22" t="n">
        <v>21</v>
      </c>
      <c r="B26" s="23" t="inlineStr">
        <is>
          <t>Packaging machines</t>
        </is>
      </c>
      <c r="C26" s="23" t="inlineStr">
        <is>
          <t>Test the whole safety circuit and every interlock</t>
        </is>
      </c>
      <c r="D26" s="23" t="inlineStr">
        <is>
          <t>Electrician</t>
        </is>
      </c>
      <c r="E26" s="24" t="n"/>
      <c r="F26" s="24" t="n"/>
      <c r="G26" s="25" t="n"/>
      <c r="H26" s="26" t="str">
        <f>IF(G26="","",EDATE(G26,12))</f>
        <v/>
      </c>
      <c r="I26" s="23" t="str">
        <f>IF(E26="Problem found","Open a work order",IF(E26="N/A","",IF(H26="",IF(AND(E26&lt;&gt;"Done",Cover!$C$9&lt;&gt;"",Cover!$C$9&lt;=TODAY()),"Due now",""),IF(H26&lt;=TODAY(),"Due now",""))))</f>
        <v/>
      </c>
      <c r="J26" s="24" t="n"/>
    </row>
    <row r="27">
      <c r="A27" s="27" t="n">
        <v>22</v>
      </c>
      <c r="B27" s="28" t="inlineStr">
        <is>
          <t>CNC machines</t>
        </is>
      </c>
      <c r="C27" s="28" t="inlineStr">
        <is>
          <t>Empty and clean the coolant tank and refill with fresh coolant</t>
        </is>
      </c>
      <c r="D27" s="28" t="inlineStr">
        <is>
          <t>Technician</t>
        </is>
      </c>
      <c r="E27" s="24" t="n"/>
      <c r="F27" s="24" t="n"/>
      <c r="G27" s="25" t="n"/>
      <c r="H27" s="29" t="str">
        <f>IF(G27="","",EDATE(G27,12))</f>
        <v/>
      </c>
      <c r="I27" s="28" t="str">
        <f>IF(E27="Problem found","Open a work order",IF(E27="N/A","",IF(H27="",IF(AND(E27&lt;&gt;"Done",Cover!$C$9&lt;&gt;"",Cover!$C$9&lt;=TODAY()),"Due now",""),IF(H27&lt;=TODAY(),"Due now",""))))</f>
        <v/>
      </c>
      <c r="J27" s="24" t="n"/>
    </row>
    <row r="28">
      <c r="A28" s="27" t="n">
        <v>23</v>
      </c>
      <c r="B28" s="28" t="inlineStr">
        <is>
          <t>CNC machines</t>
        </is>
      </c>
      <c r="C28" s="28" t="inlineStr">
        <is>
          <t>Check axis accuracy with a ballbar or laser</t>
        </is>
      </c>
      <c r="D28" s="28" t="inlineStr">
        <is>
          <t>Specialist</t>
        </is>
      </c>
      <c r="E28" s="24" t="n"/>
      <c r="F28" s="24" t="n"/>
      <c r="G28" s="25" t="n"/>
      <c r="H28" s="29" t="str">
        <f>IF(G28="","",EDATE(G28,12))</f>
        <v/>
      </c>
      <c r="I28" s="28" t="str">
        <f>IF(E28="Problem found","Open a work order",IF(E28="N/A","",IF(H28="",IF(AND(E28&lt;&gt;"Done",Cover!$C$9&lt;&gt;"",Cover!$C$9&lt;=TODAY()),"Due now",""),IF(H28&lt;=TODAY(),"Due now",""))))</f>
        <v/>
      </c>
      <c r="J28" s="24" t="n"/>
    </row>
    <row r="29">
      <c r="A29" s="27" t="n">
        <v>24</v>
      </c>
      <c r="B29" s="28" t="inlineStr">
        <is>
          <t>CNC machines</t>
        </is>
      </c>
      <c r="C29" s="28" t="inlineStr">
        <is>
          <t>Change hydraulic oil and filters, and check the backup batteries, as the manual specifies</t>
        </is>
      </c>
      <c r="D29" s="28" t="inlineStr">
        <is>
          <t>Technician</t>
        </is>
      </c>
      <c r="E29" s="24" t="n"/>
      <c r="F29" s="24" t="n"/>
      <c r="G29" s="25" t="n"/>
      <c r="H29" s="29" t="str">
        <f>IF(G29="","",EDATE(G29,12))</f>
        <v/>
      </c>
      <c r="I29" s="28" t="str">
        <f>IF(E29="Problem found","Open a work order",IF(E29="N/A","",IF(H29="",IF(AND(E29&lt;&gt;"Done",Cover!$C$9&lt;&gt;"",Cover!$C$9&lt;=TODAY()),"Due now",""),IF(H29&lt;=TODAY(),"Due now",""))))</f>
        <v/>
      </c>
      <c r="J29" s="24" t="n"/>
    </row>
    <row r="30">
      <c r="A30" s="22" t="n">
        <v>25</v>
      </c>
      <c r="B30" s="23" t="inlineStr">
        <is>
          <t>Injection molding machines</t>
        </is>
      </c>
      <c r="C30" s="23" t="inlineStr">
        <is>
          <t>Measure screw and barrel wear</t>
        </is>
      </c>
      <c r="D30" s="23" t="inlineStr">
        <is>
          <t>Specialist</t>
        </is>
      </c>
      <c r="E30" s="24" t="n"/>
      <c r="F30" s="24" t="n"/>
      <c r="G30" s="25" t="n"/>
      <c r="H30" s="26" t="str">
        <f>IF(G30="","",EDATE(G30,12))</f>
        <v/>
      </c>
      <c r="I30" s="23" t="str">
        <f>IF(E30="Problem found","Open a work order",IF(E30="N/A","",IF(H30="",IF(AND(E30&lt;&gt;"Done",Cover!$C$9&lt;&gt;"",Cover!$C$9&lt;=TODAY()),"Due now",""),IF(H30&lt;=TODAY(),"Due now",""))))</f>
        <v/>
      </c>
      <c r="J30" s="24" t="n"/>
    </row>
    <row r="31">
      <c r="A31" s="22" t="n">
        <v>26</v>
      </c>
      <c r="B31" s="23" t="inlineStr">
        <is>
          <t>Injection molding machines</t>
        </is>
      </c>
      <c r="C31" s="23" t="inlineStr">
        <is>
          <t>Check platen parallelism and the condition of the tie bars</t>
        </is>
      </c>
      <c r="D31" s="23" t="inlineStr">
        <is>
          <t>Specialist</t>
        </is>
      </c>
      <c r="E31" s="24" t="n"/>
      <c r="F31" s="24" t="n"/>
      <c r="G31" s="25" t="n"/>
      <c r="H31" s="26" t="str">
        <f>IF(G31="","",EDATE(G31,12))</f>
        <v/>
      </c>
      <c r="I31" s="23" t="str">
        <f>IF(E31="Problem found","Open a work order",IF(E31="N/A","",IF(H31="",IF(AND(E31&lt;&gt;"Done",Cover!$C$9&lt;&gt;"",Cover!$C$9&lt;=TODAY()),"Due now",""),IF(H31&lt;=TODAY(),"Due now",""))))</f>
        <v/>
      </c>
      <c r="J31" s="24" t="n"/>
    </row>
    <row r="32">
      <c r="A32" s="22" t="n">
        <v>27</v>
      </c>
      <c r="B32" s="23" t="inlineStr">
        <is>
          <t>Injection molding machines</t>
        </is>
      </c>
      <c r="C32" s="23" t="inlineStr">
        <is>
          <t>Replace the hydraulic filters, and the oil if the analysis calls for it</t>
        </is>
      </c>
      <c r="D32" s="23" t="inlineStr">
        <is>
          <t>Technician</t>
        </is>
      </c>
      <c r="E32" s="24" t="n"/>
      <c r="F32" s="24" t="n"/>
      <c r="G32" s="25" t="n"/>
      <c r="H32" s="26" t="str">
        <f>IF(G32="","",EDATE(G32,12))</f>
        <v/>
      </c>
      <c r="I32" s="23" t="str">
        <f>IF(E32="Problem found","Open a work order",IF(E32="N/A","",IF(H32="",IF(AND(E32&lt;&gt;"Done",Cover!$C$9&lt;&gt;"",Cover!$C$9&lt;=TODAY()),"Due now",""),IF(H32&lt;=TODAY(),"Due now",""))))</f>
        <v/>
      </c>
      <c r="J32" s="24" t="n"/>
    </row>
    <row r="33">
      <c r="A33" s="27" t="n">
        <v>28</v>
      </c>
      <c r="B33" s="28" t="inlineStr">
        <is>
          <t>Hydraulic systems</t>
        </is>
      </c>
      <c r="C33" s="28" t="inlineStr">
        <is>
          <t>Change the oil if the analysis calls for it</t>
        </is>
      </c>
      <c r="D33" s="28" t="inlineStr">
        <is>
          <t>Technician</t>
        </is>
      </c>
      <c r="E33" s="24" t="n"/>
      <c r="F33" s="24" t="n"/>
      <c r="G33" s="25" t="n"/>
      <c r="H33" s="29" t="str">
        <f>IF(G33="","",EDATE(G33,12))</f>
        <v/>
      </c>
      <c r="I33" s="28" t="str">
        <f>IF(E33="Problem found","Open a work order",IF(E33="N/A","",IF(H33="",IF(AND(E33&lt;&gt;"Done",Cover!$C$9&lt;&gt;"",Cover!$C$9&lt;=TODAY()),"Due now",""),IF(H33&lt;=TODAY(),"Due now",""))))</f>
        <v/>
      </c>
      <c r="J33" s="24" t="n"/>
    </row>
    <row r="34">
      <c r="A34" s="27" t="n">
        <v>29</v>
      </c>
      <c r="B34" s="28" t="inlineStr">
        <is>
          <t>Hydraulic systems</t>
        </is>
      </c>
      <c r="C34" s="28" t="inlineStr">
        <is>
          <t>Inspect and clean the inside of the reservoir</t>
        </is>
      </c>
      <c r="D34" s="28" t="inlineStr">
        <is>
          <t>Technician</t>
        </is>
      </c>
      <c r="E34" s="24" t="n"/>
      <c r="F34" s="24" t="n"/>
      <c r="G34" s="25" t="n"/>
      <c r="H34" s="29" t="str">
        <f>IF(G34="","",EDATE(G34,12))</f>
        <v/>
      </c>
      <c r="I34" s="28" t="str">
        <f>IF(E34="Problem found","Open a work order",IF(E34="N/A","",IF(H34="",IF(AND(E34&lt;&gt;"Done",Cover!$C$9&lt;&gt;"",Cover!$C$9&lt;=TODAY()),"Due now",""),IF(H34&lt;=TODAY(),"Due now",""))))</f>
        <v/>
      </c>
      <c r="J34" s="24" t="n"/>
    </row>
    <row r="35">
      <c r="A35" s="27" t="n">
        <v>30</v>
      </c>
      <c r="B35" s="28" t="inlineStr">
        <is>
          <t>Hydraulic systems</t>
        </is>
      </c>
      <c r="C35" s="28" t="inlineStr">
        <is>
          <t>Replace hoses that are damaged or past the service life the hose maker gives</t>
        </is>
      </c>
      <c r="D35" s="28" t="inlineStr">
        <is>
          <t>Technician</t>
        </is>
      </c>
      <c r="E35" s="24" t="n"/>
      <c r="F35" s="24" t="n"/>
      <c r="G35" s="25" t="n"/>
      <c r="H35" s="29" t="str">
        <f>IF(G35="","",EDATE(G35,12))</f>
        <v/>
      </c>
      <c r="I35" s="28" t="str">
        <f>IF(E35="Problem found","Open a work order",IF(E35="N/A","",IF(H35="",IF(AND(E35&lt;&gt;"Done",Cover!$C$9&lt;&gt;"",Cover!$C$9&lt;=TODAY()),"Due now",""),IF(H35&lt;=TODAY(),"Due now",""))))</f>
        <v/>
      </c>
      <c r="J35" s="24" t="n"/>
    </row>
    <row r="36">
      <c r="A36" s="30" t="n"/>
      <c r="B36" s="31" t="n"/>
      <c r="C36" s="31" t="n"/>
      <c r="D36" s="31" t="n"/>
      <c r="E36" s="31" t="n"/>
      <c r="F36" s="31" t="n"/>
      <c r="G36" s="32" t="n"/>
      <c r="H36" s="33" t="str">
        <f>IF(G36="","",EDATE(G36,12))</f>
        <v/>
      </c>
      <c r="I36" s="30" t="str">
        <f>IF(E36="Problem found","Open a work order",IF(E36="N/A","",IF(H36="",IF(AND(E36&lt;&gt;"Done",Cover!$C$9&lt;&gt;"",Cover!$C$9&lt;=TODAY()),"Due now",""),IF(H36&lt;=TODAY(),"Due now",""))))</f>
        <v/>
      </c>
      <c r="J36" s="31" t="n"/>
    </row>
    <row r="37">
      <c r="A37" s="30" t="n"/>
      <c r="B37" s="31" t="n"/>
      <c r="C37" s="31" t="n"/>
      <c r="D37" s="31" t="n"/>
      <c r="E37" s="31" t="n"/>
      <c r="F37" s="31" t="n"/>
      <c r="G37" s="32" t="n"/>
      <c r="H37" s="33" t="str">
        <f>IF(G37="","",EDATE(G37,12))</f>
        <v/>
      </c>
      <c r="I37" s="30" t="str">
        <f>IF(E37="Problem found","Open a work order",IF(E37="N/A","",IF(H37="",IF(AND(E37&lt;&gt;"Done",Cover!$C$9&lt;&gt;"",Cover!$C$9&lt;=TODAY()),"Due now",""),IF(H37&lt;=TODAY(),"Due now",""))))</f>
        <v/>
      </c>
      <c r="J37" s="31" t="n"/>
    </row>
    <row r="38">
      <c r="A38" s="30" t="n"/>
      <c r="B38" s="31" t="n"/>
      <c r="C38" s="31" t="n"/>
      <c r="D38" s="31" t="n"/>
      <c r="E38" s="31" t="n"/>
      <c r="F38" s="31" t="n"/>
      <c r="G38" s="32" t="n"/>
      <c r="H38" s="33" t="str">
        <f>IF(G38="","",EDATE(G38,12))</f>
        <v/>
      </c>
      <c r="I38" s="30" t="str">
        <f>IF(E38="Problem found","Open a work order",IF(E38="N/A","",IF(H38="",IF(AND(E38&lt;&gt;"Done",Cover!$C$9&lt;&gt;"",Cover!$C$9&lt;=TODAY()),"Due now",""),IF(H38&lt;=TODAY(),"Due now",""))))</f>
        <v/>
      </c>
      <c r="J38" s="31" t="n"/>
    </row>
    <row r="39">
      <c r="A39" s="30" t="n"/>
      <c r="B39" s="31" t="n"/>
      <c r="C39" s="31" t="n"/>
      <c r="D39" s="31" t="n"/>
      <c r="E39" s="31" t="n"/>
      <c r="F39" s="31" t="n"/>
      <c r="G39" s="32" t="n"/>
      <c r="H39" s="33" t="str">
        <f>IF(G39="","",EDATE(G39,12))</f>
        <v/>
      </c>
      <c r="I39" s="30" t="str">
        <f>IF(E39="Problem found","Open a work order",IF(E39="N/A","",IF(H39="",IF(AND(E39&lt;&gt;"Done",Cover!$C$9&lt;&gt;"",Cover!$C$9&lt;=TODAY()),"Due now",""),IF(H39&lt;=TODAY(),"Due now",""))))</f>
        <v/>
      </c>
      <c r="J39" s="31" t="n"/>
    </row>
    <row r="40">
      <c r="A40" s="30" t="n"/>
      <c r="B40" s="31" t="n"/>
      <c r="C40" s="31" t="n"/>
      <c r="D40" s="31" t="n"/>
      <c r="E40" s="31" t="n"/>
      <c r="F40" s="31" t="n"/>
      <c r="G40" s="32" t="n"/>
      <c r="H40" s="33" t="str">
        <f>IF(G40="","",EDATE(G40,12))</f>
        <v/>
      </c>
      <c r="I40" s="30" t="str">
        <f>IF(E40="Problem found","Open a work order",IF(E40="N/A","",IF(H40="",IF(AND(E40&lt;&gt;"Done",Cover!$C$9&lt;&gt;"",Cover!$C$9&lt;=TODAY()),"Due now",""),IF(H40&lt;=TODAY(),"Due now",""))))</f>
        <v/>
      </c>
      <c r="J40" s="31" t="n"/>
    </row>
    <row r="41">
      <c r="A41" s="30" t="n"/>
      <c r="B41" s="31" t="n"/>
      <c r="C41" s="31" t="n"/>
      <c r="D41" s="31" t="n"/>
      <c r="E41" s="31" t="n"/>
      <c r="F41" s="31" t="n"/>
      <c r="G41" s="32" t="n"/>
      <c r="H41" s="33" t="str">
        <f>IF(G41="","",EDATE(G41,12))</f>
        <v/>
      </c>
      <c r="I41" s="30" t="str">
        <f>IF(E41="Problem found","Open a work order",IF(E41="N/A","",IF(H41="",IF(AND(E41&lt;&gt;"Done",Cover!$C$9&lt;&gt;"",Cover!$C$9&lt;=TODAY()),"Due now",""),IF(H41&lt;=TODAY(),"Due now",""))))</f>
        <v/>
      </c>
      <c r="J41" s="31" t="n"/>
    </row>
    <row r="42">
      <c r="A42" s="30" t="n"/>
      <c r="B42" s="31" t="n"/>
      <c r="C42" s="31" t="n"/>
      <c r="D42" s="31" t="n"/>
      <c r="E42" s="31" t="n"/>
      <c r="F42" s="31" t="n"/>
      <c r="G42" s="32" t="n"/>
      <c r="H42" s="33" t="str">
        <f>IF(G42="","",EDATE(G42,12))</f>
        <v/>
      </c>
      <c r="I42" s="30" t="str">
        <f>IF(E42="Problem found","Open a work order",IF(E42="N/A","",IF(H42="",IF(AND(E42&lt;&gt;"Done",Cover!$C$9&lt;&gt;"",Cover!$C$9&lt;=TODAY()),"Due now",""),IF(H42&lt;=TODAY(),"Due now",""))))</f>
        <v/>
      </c>
      <c r="J42" s="31" t="n"/>
    </row>
    <row r="43">
      <c r="A43" s="30" t="n"/>
      <c r="B43" s="31" t="n"/>
      <c r="C43" s="31" t="n"/>
      <c r="D43" s="31" t="n"/>
      <c r="E43" s="31" t="n"/>
      <c r="F43" s="31" t="n"/>
      <c r="G43" s="32" t="n"/>
      <c r="H43" s="33" t="str">
        <f>IF(G43="","",EDATE(G43,12))</f>
        <v/>
      </c>
      <c r="I43" s="30" t="str">
        <f>IF(E43="Problem found","Open a work order",IF(E43="N/A","",IF(H43="",IF(AND(E43&lt;&gt;"Done",Cover!$C$9&lt;&gt;"",Cover!$C$9&lt;=TODAY()),"Due now",""),IF(H43&lt;=TODAY(),"Due now",""))))</f>
        <v/>
      </c>
      <c r="J43" s="31" t="n"/>
    </row>
    <row r="44">
      <c r="A44" s="30" t="n"/>
      <c r="B44" s="31" t="n"/>
      <c r="C44" s="31" t="n"/>
      <c r="D44" s="31" t="n"/>
      <c r="E44" s="31" t="n"/>
      <c r="F44" s="31" t="n"/>
      <c r="G44" s="32" t="n"/>
      <c r="H44" s="33" t="str">
        <f>IF(G44="","",EDATE(G44,12))</f>
        <v/>
      </c>
      <c r="I44" s="30" t="str">
        <f>IF(E44="Problem found","Open a work order",IF(E44="N/A","",IF(H44="",IF(AND(E44&lt;&gt;"Done",Cover!$C$9&lt;&gt;"",Cover!$C$9&lt;=TODAY()),"Due now",""),IF(H44&lt;=TODAY(),"Due now",""))))</f>
        <v/>
      </c>
      <c r="J44" s="31" t="n"/>
    </row>
    <row r="45">
      <c r="A45" s="30" t="n"/>
      <c r="B45" s="31" t="n"/>
      <c r="C45" s="31" t="n"/>
      <c r="D45" s="31" t="n"/>
      <c r="E45" s="31" t="n"/>
      <c r="F45" s="31" t="n"/>
      <c r="G45" s="32" t="n"/>
      <c r="H45" s="33" t="str">
        <f>IF(G45="","",EDATE(G45,12))</f>
        <v/>
      </c>
      <c r="I45" s="30" t="str">
        <f>IF(E45="Problem found","Open a work order",IF(E45="N/A","",IF(H45="",IF(AND(E45&lt;&gt;"Done",Cover!$C$9&lt;&gt;"",Cover!$C$9&lt;=TODAY()),"Due now",""),IF(H45&lt;=TODAY(),"Due now",""))))</f>
        <v/>
      </c>
      <c r="J45" s="31" t="n"/>
    </row>
    <row r="46">
      <c r="A46" s="30" t="n"/>
      <c r="B46" s="31" t="n"/>
      <c r="C46" s="31" t="n"/>
      <c r="D46" s="31" t="n"/>
      <c r="E46" s="31" t="n"/>
      <c r="F46" s="31" t="n"/>
      <c r="G46" s="32" t="n"/>
      <c r="H46" s="33" t="str">
        <f>IF(G46="","",EDATE(G46,12))</f>
        <v/>
      </c>
      <c r="I46" s="30" t="str">
        <f>IF(E46="Problem found","Open a work order",IF(E46="N/A","",IF(H46="",IF(AND(E46&lt;&gt;"Done",Cover!$C$9&lt;&gt;"",Cover!$C$9&lt;=TODAY()),"Due now",""),IF(H46&lt;=TODAY(),"Due now",""))))</f>
        <v/>
      </c>
      <c r="J46" s="31" t="n"/>
    </row>
    <row r="47">
      <c r="A47" s="30" t="n"/>
      <c r="B47" s="31" t="n"/>
      <c r="C47" s="31" t="n"/>
      <c r="D47" s="31" t="n"/>
      <c r="E47" s="31" t="n"/>
      <c r="F47" s="31" t="n"/>
      <c r="G47" s="32" t="n"/>
      <c r="H47" s="33" t="str">
        <f>IF(G47="","",EDATE(G47,12))</f>
        <v/>
      </c>
      <c r="I47" s="30" t="str">
        <f>IF(E47="Problem found","Open a work order",IF(E47="N/A","",IF(H47="",IF(AND(E47&lt;&gt;"Done",Cover!$C$9&lt;&gt;"",Cover!$C$9&lt;=TODAY()),"Due now",""),IF(H47&lt;=TODAY(),"Due now",""))))</f>
        <v/>
      </c>
      <c r="J47" s="31" t="n"/>
    </row>
    <row r="48">
      <c r="A48" s="30" t="n"/>
      <c r="B48" s="31" t="n"/>
      <c r="C48" s="31" t="n"/>
      <c r="D48" s="31" t="n"/>
      <c r="E48" s="31" t="n"/>
      <c r="F48" s="31" t="n"/>
      <c r="G48" s="32" t="n"/>
      <c r="H48" s="33" t="str">
        <f>IF(G48="","",EDATE(G48,12))</f>
        <v/>
      </c>
      <c r="I48" s="30" t="str">
        <f>IF(E48="Problem found","Open a work order",IF(E48="N/A","",IF(H48="",IF(AND(E48&lt;&gt;"Done",Cover!$C$9&lt;&gt;"",Cover!$C$9&lt;=TODAY()),"Due now",""),IF(H48&lt;=TODAY(),"Due now",""))))</f>
        <v/>
      </c>
      <c r="J48" s="31" t="n"/>
    </row>
    <row r="49">
      <c r="A49" s="30" t="n"/>
      <c r="B49" s="31" t="n"/>
      <c r="C49" s="31" t="n"/>
      <c r="D49" s="31" t="n"/>
      <c r="E49" s="31" t="n"/>
      <c r="F49" s="31" t="n"/>
      <c r="G49" s="32" t="n"/>
      <c r="H49" s="33" t="str">
        <f>IF(G49="","",EDATE(G49,12))</f>
        <v/>
      </c>
      <c r="I49" s="30" t="str">
        <f>IF(E49="Problem found","Open a work order",IF(E49="N/A","",IF(H49="",IF(AND(E49&lt;&gt;"Done",Cover!$C$9&lt;&gt;"",Cover!$C$9&lt;=TODAY()),"Due now",""),IF(H49&lt;=TODAY(),"Due now",""))))</f>
        <v/>
      </c>
      <c r="J49" s="31" t="n"/>
    </row>
    <row r="50">
      <c r="A50" s="30" t="n"/>
      <c r="B50" s="31" t="n"/>
      <c r="C50" s="31" t="n"/>
      <c r="D50" s="31" t="n"/>
      <c r="E50" s="31" t="n"/>
      <c r="F50" s="31" t="n"/>
      <c r="G50" s="32" t="n"/>
      <c r="H50" s="33" t="str">
        <f>IF(G50="","",EDATE(G50,12))</f>
        <v/>
      </c>
      <c r="I50" s="30" t="str">
        <f>IF(E50="Problem found","Open a work order",IF(E50="N/A","",IF(H50="",IF(AND(E50&lt;&gt;"Done",Cover!$C$9&lt;&gt;"",Cover!$C$9&lt;=TODAY()),"Due now",""),IF(H50&lt;=TODAY(),"Due now",""))))</f>
        <v/>
      </c>
      <c r="J50" s="31" t="n"/>
    </row>
    <row r="51">
      <c r="A51" s="30" t="n"/>
      <c r="B51" s="31" t="n"/>
      <c r="C51" s="31" t="n"/>
      <c r="D51" s="31" t="n"/>
      <c r="E51" s="31" t="n"/>
      <c r="F51" s="31" t="n"/>
      <c r="G51" s="32" t="n"/>
      <c r="H51" s="33" t="str">
        <f>IF(G51="","",EDATE(G51,12))</f>
        <v/>
      </c>
      <c r="I51" s="30" t="str">
        <f>IF(E51="Problem found","Open a work order",IF(E51="N/A","",IF(H51="",IF(AND(E51&lt;&gt;"Done",Cover!$C$9&lt;&gt;"",Cover!$C$9&lt;=TODAY()),"Due now",""),IF(H51&lt;=TODAY(),"Due now",""))))</f>
        <v/>
      </c>
      <c r="J51" s="31" t="n"/>
    </row>
    <row r="52">
      <c r="A52" s="30" t="n"/>
      <c r="B52" s="31" t="n"/>
      <c r="C52" s="31" t="n"/>
      <c r="D52" s="31" t="n"/>
      <c r="E52" s="31" t="n"/>
      <c r="F52" s="31" t="n"/>
      <c r="G52" s="32" t="n"/>
      <c r="H52" s="33" t="str">
        <f>IF(G52="","",EDATE(G52,12))</f>
        <v/>
      </c>
      <c r="I52" s="30" t="str">
        <f>IF(E52="Problem found","Open a work order",IF(E52="N/A","",IF(H52="",IF(AND(E52&lt;&gt;"Done",Cover!$C$9&lt;&gt;"",Cover!$C$9&lt;=TODAY()),"Due now",""),IF(H52&lt;=TODAY(),"Due now",""))))</f>
        <v/>
      </c>
      <c r="J52" s="31" t="n"/>
    </row>
    <row r="53">
      <c r="A53" s="30" t="n"/>
      <c r="B53" s="31" t="n"/>
      <c r="C53" s="31" t="n"/>
      <c r="D53" s="31" t="n"/>
      <c r="E53" s="31" t="n"/>
      <c r="F53" s="31" t="n"/>
      <c r="G53" s="32" t="n"/>
      <c r="H53" s="33" t="str">
        <f>IF(G53="","",EDATE(G53,12))</f>
        <v/>
      </c>
      <c r="I53" s="30" t="str">
        <f>IF(E53="Problem found","Open a work order",IF(E53="N/A","",IF(H53="",IF(AND(E53&lt;&gt;"Done",Cover!$C$9&lt;&gt;"",Cover!$C$9&lt;=TODAY()),"Due now",""),IF(H53&lt;=TODAY(),"Due now",""))))</f>
        <v/>
      </c>
      <c r="J53" s="31" t="n"/>
    </row>
    <row r="54">
      <c r="A54" s="30" t="n"/>
      <c r="B54" s="31" t="n"/>
      <c r="C54" s="31" t="n"/>
      <c r="D54" s="31" t="n"/>
      <c r="E54" s="31" t="n"/>
      <c r="F54" s="31" t="n"/>
      <c r="G54" s="32" t="n"/>
      <c r="H54" s="33" t="str">
        <f>IF(G54="","",EDATE(G54,12))</f>
        <v/>
      </c>
      <c r="I54" s="30" t="str">
        <f>IF(E54="Problem found","Open a work order",IF(E54="N/A","",IF(H54="",IF(AND(E54&lt;&gt;"Done",Cover!$C$9&lt;&gt;"",Cover!$C$9&lt;=TODAY()),"Due now",""),IF(H54&lt;=TODAY(),"Due now",""))))</f>
        <v/>
      </c>
      <c r="J54" s="31" t="n"/>
    </row>
    <row r="55">
      <c r="A55" s="30" t="n"/>
      <c r="B55" s="31" t="n"/>
      <c r="C55" s="31" t="n"/>
      <c r="D55" s="31" t="n"/>
      <c r="E55" s="31" t="n"/>
      <c r="F55" s="31" t="n"/>
      <c r="G55" s="32" t="n"/>
      <c r="H55" s="33" t="str">
        <f>IF(G55="","",EDATE(G55,12))</f>
        <v/>
      </c>
      <c r="I55" s="30" t="str">
        <f>IF(E55="Problem found","Open a work order",IF(E55="N/A","",IF(H55="",IF(AND(E55&lt;&gt;"Done",Cover!$C$9&lt;&gt;"",Cover!$C$9&lt;=TODAY()),"Due now",""),IF(H55&lt;=TODAY(),"Due now",""))))</f>
        <v/>
      </c>
      <c r="J55" s="31" t="n"/>
    </row>
    <row r="56">
      <c r="A56" s="30" t="n"/>
      <c r="B56" s="31" t="n"/>
      <c r="C56" s="31" t="n"/>
      <c r="D56" s="31" t="n"/>
      <c r="E56" s="31" t="n"/>
      <c r="F56" s="31" t="n"/>
      <c r="G56" s="32" t="n"/>
      <c r="H56" s="33" t="str">
        <f>IF(G56="","",EDATE(G56,12))</f>
        <v/>
      </c>
      <c r="I56" s="30" t="str">
        <f>IF(E56="Problem found","Open a work order",IF(E56="N/A","",IF(H56="",IF(AND(E56&lt;&gt;"Done",Cover!$C$9&lt;&gt;"",Cover!$C$9&lt;=TODAY()),"Due now",""),IF(H56&lt;=TODAY(),"Due now",""))))</f>
        <v/>
      </c>
      <c r="J56" s="31" t="n"/>
    </row>
    <row r="57">
      <c r="A57" s="30" t="n"/>
      <c r="B57" s="31" t="n"/>
      <c r="C57" s="31" t="n"/>
      <c r="D57" s="31" t="n"/>
      <c r="E57" s="31" t="n"/>
      <c r="F57" s="31" t="n"/>
      <c r="G57" s="32" t="n"/>
      <c r="H57" s="33" t="str">
        <f>IF(G57="","",EDATE(G57,12))</f>
        <v/>
      </c>
      <c r="I57" s="30" t="str">
        <f>IF(E57="Problem found","Open a work order",IF(E57="N/A","",IF(H57="",IF(AND(E57&lt;&gt;"Done",Cover!$C$9&lt;&gt;"",Cover!$C$9&lt;=TODAY()),"Due now",""),IF(H57&lt;=TODAY(),"Due now",""))))</f>
        <v/>
      </c>
      <c r="J57" s="31" t="n"/>
    </row>
    <row r="58">
      <c r="A58" s="30" t="n"/>
      <c r="B58" s="31" t="n"/>
      <c r="C58" s="31" t="n"/>
      <c r="D58" s="31" t="n"/>
      <c r="E58" s="31" t="n"/>
      <c r="F58" s="31" t="n"/>
      <c r="G58" s="32" t="n"/>
      <c r="H58" s="33" t="str">
        <f>IF(G58="","",EDATE(G58,12))</f>
        <v/>
      </c>
      <c r="I58" s="30" t="str">
        <f>IF(E58="Problem found","Open a work order",IF(E58="N/A","",IF(H58="",IF(AND(E58&lt;&gt;"Done",Cover!$C$9&lt;&gt;"",Cover!$C$9&lt;=TODAY()),"Due now",""),IF(H58&lt;=TODAY(),"Due now",""))))</f>
        <v/>
      </c>
      <c r="J58" s="31" t="n"/>
    </row>
    <row r="59">
      <c r="A59" s="30" t="n"/>
      <c r="B59" s="31" t="n"/>
      <c r="C59" s="31" t="n"/>
      <c r="D59" s="31" t="n"/>
      <c r="E59" s="31" t="n"/>
      <c r="F59" s="31" t="n"/>
      <c r="G59" s="32" t="n"/>
      <c r="H59" s="33" t="str">
        <f>IF(G59="","",EDATE(G59,12))</f>
        <v/>
      </c>
      <c r="I59" s="30" t="str">
        <f>IF(E59="Problem found","Open a work order",IF(E59="N/A","",IF(H59="",IF(AND(E59&lt;&gt;"Done",Cover!$C$9&lt;&gt;"",Cover!$C$9&lt;=TODAY()),"Due now",""),IF(H59&lt;=TODAY(),"Due now",""))))</f>
        <v/>
      </c>
      <c r="J59" s="31" t="n"/>
    </row>
    <row r="60">
      <c r="A60" s="30" t="n"/>
      <c r="B60" s="31" t="n"/>
      <c r="C60" s="31" t="n"/>
      <c r="D60" s="31" t="n"/>
      <c r="E60" s="31" t="n"/>
      <c r="F60" s="31" t="n"/>
      <c r="G60" s="32" t="n"/>
      <c r="H60" s="33" t="str">
        <f>IF(G60="","",EDATE(G60,12))</f>
        <v/>
      </c>
      <c r="I60" s="30" t="str">
        <f>IF(E60="Problem found","Open a work order",IF(E60="N/A","",IF(H60="",IF(AND(E60&lt;&gt;"Done",Cover!$C$9&lt;&gt;"",Cover!$C$9&lt;=TODAY()),"Due now",""),IF(H60&lt;=TODAY(),"Due now",""))))</f>
        <v/>
      </c>
      <c r="J60" s="31" t="n"/>
    </row>
    <row r="62">
      <c r="A62" s="7" t="inlineStr">
        <is>
          <t>Add your own tasks in the empty yellow rows above. Next due = date done + 12 months. Flag shows "Due now" when that date has come, or, for a task not done yet, once the round started date on the Cover has come (not for N/A); it shows "Open a work order" when the status is Problem found.</t>
        </is>
      </c>
    </row>
  </sheetData>
  <autoFilter ref="A5:J60"/>
  <conditionalFormatting sqref="E6:E400">
    <cfRule type="cellIs" priority="1" operator="equal" dxfId="1">
      <formula>"Done"</formula>
    </cfRule>
    <cfRule type="cellIs" priority="2" operator="equal" dxfId="2">
      <formula>"Problem found"</formula>
    </cfRule>
    <cfRule type="cellIs" priority="3" operator="equal" dxfId="3">
      <formula>"Not done"</formula>
    </cfRule>
    <cfRule type="cellIs" priority="4" operator="equal" dxfId="4">
      <formula>"N/A"</formula>
    </cfRule>
  </conditionalFormatting>
  <conditionalFormatting sqref="I6:I400">
    <cfRule type="cellIs" priority="5" operator="equal" dxfId="0">
      <formula>"Due now"</formula>
    </cfRule>
    <cfRule type="cellIs" priority="6" operator="equal" dxfId="2">
      <formula>"Open a work order"</formula>
    </cfRule>
  </conditionalFormatting>
  <dataValidations count="3">
    <dataValidation sqref="E6:E400" showDropDown="0" showInputMessage="1" showErrorMessage="1" allowBlank="1" errorTitle="Status" error="Pick one of: Done, Problem found, Not done, N/A" promptTitle="Status" prompt="Pick Done, Problem found, Not done or N/A" type="list">
      <formula1>"Done,Problem found,Not done,N/A"</formula1>
    </dataValidation>
    <dataValidation sqref="G6:G400" showDropDown="0" showInputMessage="0" showErrorMessage="1" allowBlank="1" errorTitle="Date done" error="Enter a date, for example 14 Oct 2026" type="date" operator="greaterThan">
      <formula1>36526</formula1>
    </dataValidation>
    <dataValidation sqref="B36:B400" showDropDown="0" showInputMessage="0" showErrorMessage="1" allowBlank="1" errorTitle="Machine type" error="Not one of the 10 machine types. Keep it anyway?" type="list" errorStyle="warning">
      <formula1>"Pumps (centrifugal),Air compressors,Conveyors,Electric motors,Gearboxes,Filling machines,Packaging machines,CNC machines,Injection molding machines,Hydraulic systems"</formula1>
    </dataValidation>
  </dataValidations>
  <printOptions gridLines="0"/>
  <pageMargins left="0.75" right="0.75" top="1" bottom="1" header="0.5" footer="0.5"/>
  <pageSetup orientation="landscape" fitToHeight="0" fitToWidth="1"/>
  <headerFooter>
    <oddHeader/>
    <oddFooter>&amp;Loeelab.com/preventive-maintenance-checklist-template&amp;R&amp;A,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35B5A9"/>
    <outlinePr summaryBelow="1" summaryRight="1"/>
    <pageSetUpPr fitToPage="1"/>
  </sheetPr>
  <dimension ref="A1:P112"/>
  <sheetViews>
    <sheetView showGridLines="1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50" customWidth="1" min="3" max="3"/>
    <col width="11" customWidth="1" min="4" max="4"/>
    <col width="5.6" customWidth="1" min="5" max="5"/>
    <col width="5.6" customWidth="1" min="6" max="6"/>
    <col width="5.6" customWidth="1" min="7" max="7"/>
    <col width="5.6" customWidth="1" min="8" max="8"/>
    <col width="5.6" customWidth="1" min="9" max="9"/>
    <col width="5.6" customWidth="1" min="10" max="10"/>
    <col width="5.6" customWidth="1" min="11" max="11"/>
    <col width="5.6" customWidth="1" min="12" max="12"/>
    <col width="5.6" customWidth="1" min="13" max="13"/>
    <col width="5.6" customWidth="1" min="14" max="14"/>
    <col width="5.6" customWidth="1" min="15" max="15"/>
    <col width="5.6" customWidth="1" min="16" max="16"/>
  </cols>
  <sheetData>
    <row r="1">
      <c r="A1" s="19" t="inlineStr">
        <is>
          <t>12 month PM schedule</t>
        </is>
      </c>
    </row>
    <row r="2">
      <c r="A2" s="20" t="inlineStr">
        <is>
          <t>An X marks each month a monthly, quarterly or annual task is due. Daily and weekly tasks run all year on top. Row 4 counts the checks due in each month for the machine type picked on the Cover.</t>
        </is>
      </c>
    </row>
    <row r="3">
      <c r="A3" s="21" t="str">
        <f>"Quarterly tasks start in "&amp;Cover!$C$10&amp;", annual tasks are in "&amp;Cover!$C$11&amp;". Change both on the Cover sheet (C10 and C11)."</f>
        <v>Quarterly tasks start in January, annual tasks are in January. Change both on the Cover sheet (C10 and C11).</v>
      </c>
    </row>
    <row r="4" ht="20" customHeight="1">
      <c r="C4" s="34" t="inlineStr">
        <is>
          <t>Checks due in the month (machine type on the Cover)</t>
        </is>
      </c>
      <c r="E4" s="35">
        <f>IF(Cover!$C$5="All machine types",COUNTIF(E$6:E$110,"X"),COUNTIFS($B$6:$B$110,Cover!$C$5,E$6:E$110,"X"))</f>
        <v>90</v>
      </c>
      <c r="F4" s="35">
        <f>IF(Cover!$C$5="All machine types",COUNTIF(F$6:F$110,"X"),COUNTIFS($B$6:$B$110,Cover!$C$5,F$6:F$110,"X"))</f>
        <v>30</v>
      </c>
      <c r="G4" s="35">
        <f>IF(Cover!$C$5="All machine types",COUNTIF(G$6:G$110,"X"),COUNTIFS($B$6:$B$110,Cover!$C$5,G$6:G$110,"X"))</f>
        <v>30</v>
      </c>
      <c r="H4" s="35">
        <f>IF(Cover!$C$5="All machine types",COUNTIF(H$6:H$110,"X"),COUNTIFS($B$6:$B$110,Cover!$C$5,H$6:H$110,"X"))</f>
        <v>60</v>
      </c>
      <c r="I4" s="35">
        <f>IF(Cover!$C$5="All machine types",COUNTIF(I$6:I$110,"X"),COUNTIFS($B$6:$B$110,Cover!$C$5,I$6:I$110,"X"))</f>
        <v>30</v>
      </c>
      <c r="J4" s="35">
        <f>IF(Cover!$C$5="All machine types",COUNTIF(J$6:J$110,"X"),COUNTIFS($B$6:$B$110,Cover!$C$5,J$6:J$110,"X"))</f>
        <v>30</v>
      </c>
      <c r="K4" s="35">
        <f>IF(Cover!$C$5="All machine types",COUNTIF(K$6:K$110,"X"),COUNTIFS($B$6:$B$110,Cover!$C$5,K$6:K$110,"X"))</f>
        <v>60</v>
      </c>
      <c r="L4" s="35">
        <f>IF(Cover!$C$5="All machine types",COUNTIF(L$6:L$110,"X"),COUNTIFS($B$6:$B$110,Cover!$C$5,L$6:L$110,"X"))</f>
        <v>30</v>
      </c>
      <c r="M4" s="35">
        <f>IF(Cover!$C$5="All machine types",COUNTIF(M$6:M$110,"X"),COUNTIFS($B$6:$B$110,Cover!$C$5,M$6:M$110,"X"))</f>
        <v>30</v>
      </c>
      <c r="N4" s="35">
        <f>IF(Cover!$C$5="All machine types",COUNTIF(N$6:N$110,"X"),COUNTIFS($B$6:$B$110,Cover!$C$5,N$6:N$110,"X"))</f>
        <v>60</v>
      </c>
      <c r="O4" s="35">
        <f>IF(Cover!$C$5="All machine types",COUNTIF(O$6:O$110,"X"),COUNTIFS($B$6:$B$110,Cover!$C$5,O$6:O$110,"X"))</f>
        <v>30</v>
      </c>
      <c r="P4" s="35">
        <f>IF(Cover!$C$5="All machine types",COUNTIF(P$6:P$110,"X"),COUNTIFS($B$6:$B$110,Cover!$C$5,P$6:P$110,"X"))</f>
        <v>30</v>
      </c>
    </row>
    <row r="5" ht="20" customHeight="1">
      <c r="A5" s="10" t="inlineStr">
        <is>
          <t>#</t>
        </is>
      </c>
      <c r="B5" s="10" t="inlineStr">
        <is>
          <t>Machine type</t>
        </is>
      </c>
      <c r="C5" s="10" t="inlineStr">
        <is>
          <t>Task</t>
        </is>
      </c>
      <c r="D5" s="10" t="inlineStr">
        <is>
          <t>Frequency</t>
        </is>
      </c>
      <c r="E5" s="36" t="inlineStr">
        <is>
          <t>Jan</t>
        </is>
      </c>
      <c r="F5" s="36" t="inlineStr">
        <is>
          <t>Feb</t>
        </is>
      </c>
      <c r="G5" s="36" t="inlineStr">
        <is>
          <t>Mar</t>
        </is>
      </c>
      <c r="H5" s="36" t="inlineStr">
        <is>
          <t>Apr</t>
        </is>
      </c>
      <c r="I5" s="36" t="inlineStr">
        <is>
          <t>May</t>
        </is>
      </c>
      <c r="J5" s="36" t="inlineStr">
        <is>
          <t>Jun</t>
        </is>
      </c>
      <c r="K5" s="36" t="inlineStr">
        <is>
          <t>Jul</t>
        </is>
      </c>
      <c r="L5" s="36" t="inlineStr">
        <is>
          <t>Aug</t>
        </is>
      </c>
      <c r="M5" s="36" t="inlineStr">
        <is>
          <t>Sep</t>
        </is>
      </c>
      <c r="N5" s="36" t="inlineStr">
        <is>
          <t>Oct</t>
        </is>
      </c>
      <c r="O5" s="36" t="inlineStr">
        <is>
          <t>Nov</t>
        </is>
      </c>
      <c r="P5" s="36" t="inlineStr">
        <is>
          <t>Dec</t>
        </is>
      </c>
    </row>
    <row r="6">
      <c r="A6" s="22" t="n">
        <v>1</v>
      </c>
      <c r="B6" s="23" t="inlineStr">
        <is>
          <t>Pumps (centrifugal)</t>
        </is>
      </c>
      <c r="C6" s="23" t="inlineStr">
        <is>
          <t>Grease the bearings with the grease type and quantity in the manual</t>
        </is>
      </c>
      <c r="D6" s="23" t="inlineStr">
        <is>
          <t>Monthly</t>
        </is>
      </c>
      <c r="E6" s="37" t="str">
        <f>IF($D6="Monthly","X",IF(AND($D6="Quarterly",MOD(1-IFERROR(MATCH(LEFT(Cover!$C$10,3),$E$5:$P$5,0),1),3)=0),"X",IF(AND($D6="Annually",1=IFERROR(MATCH(LEFT(Cover!$C$11,3),$E$5:$P$5,0),1)),"X","")))</f>
        <v>X</v>
      </c>
      <c r="F6" s="37" t="str">
        <f>IF($D6="Monthly","X",IF(AND($D6="Quarterly",MOD(2-IFERROR(MATCH(LEFT(Cover!$C$10,3),$E$5:$P$5,0),1),3)=0),"X",IF(AND($D6="Annually",2=IFERROR(MATCH(LEFT(Cover!$C$11,3),$E$5:$P$5,0),1)),"X","")))</f>
        <v>X</v>
      </c>
      <c r="G6" s="37" t="str">
        <f>IF($D6="Monthly","X",IF(AND($D6="Quarterly",MOD(3-IFERROR(MATCH(LEFT(Cover!$C$10,3),$E$5:$P$5,0),1),3)=0),"X",IF(AND($D6="Annually",3=IFERROR(MATCH(LEFT(Cover!$C$11,3),$E$5:$P$5,0),1)),"X","")))</f>
        <v>X</v>
      </c>
      <c r="H6" s="37" t="str">
        <f>IF($D6="Monthly","X",IF(AND($D6="Quarterly",MOD(4-IFERROR(MATCH(LEFT(Cover!$C$10,3),$E$5:$P$5,0),1),3)=0),"X",IF(AND($D6="Annually",4=IFERROR(MATCH(LEFT(Cover!$C$11,3),$E$5:$P$5,0),1)),"X","")))</f>
        <v>X</v>
      </c>
      <c r="I6" s="37" t="str">
        <f>IF($D6="Monthly","X",IF(AND($D6="Quarterly",MOD(5-IFERROR(MATCH(LEFT(Cover!$C$10,3),$E$5:$P$5,0),1),3)=0),"X",IF(AND($D6="Annually",5=IFERROR(MATCH(LEFT(Cover!$C$11,3),$E$5:$P$5,0),1)),"X","")))</f>
        <v>X</v>
      </c>
      <c r="J6" s="37" t="str">
        <f>IF($D6="Monthly","X",IF(AND($D6="Quarterly",MOD(6-IFERROR(MATCH(LEFT(Cover!$C$10,3),$E$5:$P$5,0),1),3)=0),"X",IF(AND($D6="Annually",6=IFERROR(MATCH(LEFT(Cover!$C$11,3),$E$5:$P$5,0),1)),"X","")))</f>
        <v>X</v>
      </c>
      <c r="K6" s="37" t="str">
        <f>IF($D6="Monthly","X",IF(AND($D6="Quarterly",MOD(7-IFERROR(MATCH(LEFT(Cover!$C$10,3),$E$5:$P$5,0),1),3)=0),"X",IF(AND($D6="Annually",7=IFERROR(MATCH(LEFT(Cover!$C$11,3),$E$5:$P$5,0),1)),"X","")))</f>
        <v>X</v>
      </c>
      <c r="L6" s="37" t="str">
        <f>IF($D6="Monthly","X",IF(AND($D6="Quarterly",MOD(8-IFERROR(MATCH(LEFT(Cover!$C$10,3),$E$5:$P$5,0),1),3)=0),"X",IF(AND($D6="Annually",8=IFERROR(MATCH(LEFT(Cover!$C$11,3),$E$5:$P$5,0),1)),"X","")))</f>
        <v>X</v>
      </c>
      <c r="M6" s="37" t="str">
        <f>IF($D6="Monthly","X",IF(AND($D6="Quarterly",MOD(9-IFERROR(MATCH(LEFT(Cover!$C$10,3),$E$5:$P$5,0),1),3)=0),"X",IF(AND($D6="Annually",9=IFERROR(MATCH(LEFT(Cover!$C$11,3),$E$5:$P$5,0),1)),"X","")))</f>
        <v>X</v>
      </c>
      <c r="N6" s="37" t="str">
        <f>IF($D6="Monthly","X",IF(AND($D6="Quarterly",MOD(10-IFERROR(MATCH(LEFT(Cover!$C$10,3),$E$5:$P$5,0),1),3)=0),"X",IF(AND($D6="Annually",10=IFERROR(MATCH(LEFT(Cover!$C$11,3),$E$5:$P$5,0),1)),"X","")))</f>
        <v>X</v>
      </c>
      <c r="O6" s="37" t="str">
        <f>IF($D6="Monthly","X",IF(AND($D6="Quarterly",MOD(11-IFERROR(MATCH(LEFT(Cover!$C$10,3),$E$5:$P$5,0),1),3)=0),"X",IF(AND($D6="Annually",11=IFERROR(MATCH(LEFT(Cover!$C$11,3),$E$5:$P$5,0),1)),"X","")))</f>
        <v>X</v>
      </c>
      <c r="P6" s="37" t="str">
        <f>IF($D6="Monthly","X",IF(AND($D6="Quarterly",MOD(12-IFERROR(MATCH(LEFT(Cover!$C$10,3),$E$5:$P$5,0),1),3)=0),"X",IF(AND($D6="Annually",12=IFERROR(MATCH(LEFT(Cover!$C$11,3),$E$5:$P$5,0),1)),"X","")))</f>
        <v>X</v>
      </c>
    </row>
    <row r="7">
      <c r="A7" s="22" t="n">
        <v>2</v>
      </c>
      <c r="B7" s="23" t="inlineStr">
        <is>
          <t>Pumps (centrifugal)</t>
        </is>
      </c>
      <c r="C7" s="23" t="inlineStr">
        <is>
          <t>Check the coupling guard, the coupling and the baseplate bolts</t>
        </is>
      </c>
      <c r="D7" s="23" t="inlineStr">
        <is>
          <t>Monthly</t>
        </is>
      </c>
      <c r="E7" s="37" t="str">
        <f>IF($D7="Monthly","X",IF(AND($D7="Quarterly",MOD(1-IFERROR(MATCH(LEFT(Cover!$C$10,3),$E$5:$P$5,0),1),3)=0),"X",IF(AND($D7="Annually",1=IFERROR(MATCH(LEFT(Cover!$C$11,3),$E$5:$P$5,0),1)),"X","")))</f>
        <v>X</v>
      </c>
      <c r="F7" s="37" t="str">
        <f>IF($D7="Monthly","X",IF(AND($D7="Quarterly",MOD(2-IFERROR(MATCH(LEFT(Cover!$C$10,3),$E$5:$P$5,0),1),3)=0),"X",IF(AND($D7="Annually",2=IFERROR(MATCH(LEFT(Cover!$C$11,3),$E$5:$P$5,0),1)),"X","")))</f>
        <v>X</v>
      </c>
      <c r="G7" s="37" t="str">
        <f>IF($D7="Monthly","X",IF(AND($D7="Quarterly",MOD(3-IFERROR(MATCH(LEFT(Cover!$C$10,3),$E$5:$P$5,0),1),3)=0),"X",IF(AND($D7="Annually",3=IFERROR(MATCH(LEFT(Cover!$C$11,3),$E$5:$P$5,0),1)),"X","")))</f>
        <v>X</v>
      </c>
      <c r="H7" s="37" t="str">
        <f>IF($D7="Monthly","X",IF(AND($D7="Quarterly",MOD(4-IFERROR(MATCH(LEFT(Cover!$C$10,3),$E$5:$P$5,0),1),3)=0),"X",IF(AND($D7="Annually",4=IFERROR(MATCH(LEFT(Cover!$C$11,3),$E$5:$P$5,0),1)),"X","")))</f>
        <v>X</v>
      </c>
      <c r="I7" s="37" t="str">
        <f>IF($D7="Monthly","X",IF(AND($D7="Quarterly",MOD(5-IFERROR(MATCH(LEFT(Cover!$C$10,3),$E$5:$P$5,0),1),3)=0),"X",IF(AND($D7="Annually",5=IFERROR(MATCH(LEFT(Cover!$C$11,3),$E$5:$P$5,0),1)),"X","")))</f>
        <v>X</v>
      </c>
      <c r="J7" s="37" t="str">
        <f>IF($D7="Monthly","X",IF(AND($D7="Quarterly",MOD(6-IFERROR(MATCH(LEFT(Cover!$C$10,3),$E$5:$P$5,0),1),3)=0),"X",IF(AND($D7="Annually",6=IFERROR(MATCH(LEFT(Cover!$C$11,3),$E$5:$P$5,0),1)),"X","")))</f>
        <v>X</v>
      </c>
      <c r="K7" s="37" t="str">
        <f>IF($D7="Monthly","X",IF(AND($D7="Quarterly",MOD(7-IFERROR(MATCH(LEFT(Cover!$C$10,3),$E$5:$P$5,0),1),3)=0),"X",IF(AND($D7="Annually",7=IFERROR(MATCH(LEFT(Cover!$C$11,3),$E$5:$P$5,0),1)),"X","")))</f>
        <v>X</v>
      </c>
      <c r="L7" s="37" t="str">
        <f>IF($D7="Monthly","X",IF(AND($D7="Quarterly",MOD(8-IFERROR(MATCH(LEFT(Cover!$C$10,3),$E$5:$P$5,0),1),3)=0),"X",IF(AND($D7="Annually",8=IFERROR(MATCH(LEFT(Cover!$C$11,3),$E$5:$P$5,0),1)),"X","")))</f>
        <v>X</v>
      </c>
      <c r="M7" s="37" t="str">
        <f>IF($D7="Monthly","X",IF(AND($D7="Quarterly",MOD(9-IFERROR(MATCH(LEFT(Cover!$C$10,3),$E$5:$P$5,0),1),3)=0),"X",IF(AND($D7="Annually",9=IFERROR(MATCH(LEFT(Cover!$C$11,3),$E$5:$P$5,0),1)),"X","")))</f>
        <v>X</v>
      </c>
      <c r="N7" s="37" t="str">
        <f>IF($D7="Monthly","X",IF(AND($D7="Quarterly",MOD(10-IFERROR(MATCH(LEFT(Cover!$C$10,3),$E$5:$P$5,0),1),3)=0),"X",IF(AND($D7="Annually",10=IFERROR(MATCH(LEFT(Cover!$C$11,3),$E$5:$P$5,0),1)),"X","")))</f>
        <v>X</v>
      </c>
      <c r="O7" s="37" t="str">
        <f>IF($D7="Monthly","X",IF(AND($D7="Quarterly",MOD(11-IFERROR(MATCH(LEFT(Cover!$C$10,3),$E$5:$P$5,0),1),3)=0),"X",IF(AND($D7="Annually",11=IFERROR(MATCH(LEFT(Cover!$C$11,3),$E$5:$P$5,0),1)),"X","")))</f>
        <v>X</v>
      </c>
      <c r="P7" s="37" t="str">
        <f>IF($D7="Monthly","X",IF(AND($D7="Quarterly",MOD(12-IFERROR(MATCH(LEFT(Cover!$C$10,3),$E$5:$P$5,0),1),3)=0),"X",IF(AND($D7="Annually",12=IFERROR(MATCH(LEFT(Cover!$C$11,3),$E$5:$P$5,0),1)),"X","")))</f>
        <v>X</v>
      </c>
    </row>
    <row r="8">
      <c r="A8" s="22" t="n">
        <v>3</v>
      </c>
      <c r="B8" s="23" t="inlineStr">
        <is>
          <t>Pumps (centrifugal)</t>
        </is>
      </c>
      <c r="C8" s="23" t="inlineStr">
        <is>
          <t>Take vibration readings at each bearing and log them</t>
        </is>
      </c>
      <c r="D8" s="23" t="inlineStr">
        <is>
          <t>Monthly</t>
        </is>
      </c>
      <c r="E8" s="37" t="str">
        <f>IF($D8="Monthly","X",IF(AND($D8="Quarterly",MOD(1-IFERROR(MATCH(LEFT(Cover!$C$10,3),$E$5:$P$5,0),1),3)=0),"X",IF(AND($D8="Annually",1=IFERROR(MATCH(LEFT(Cover!$C$11,3),$E$5:$P$5,0),1)),"X","")))</f>
        <v>X</v>
      </c>
      <c r="F8" s="37" t="str">
        <f>IF($D8="Monthly","X",IF(AND($D8="Quarterly",MOD(2-IFERROR(MATCH(LEFT(Cover!$C$10,3),$E$5:$P$5,0),1),3)=0),"X",IF(AND($D8="Annually",2=IFERROR(MATCH(LEFT(Cover!$C$11,3),$E$5:$P$5,0),1)),"X","")))</f>
        <v>X</v>
      </c>
      <c r="G8" s="37" t="str">
        <f>IF($D8="Monthly","X",IF(AND($D8="Quarterly",MOD(3-IFERROR(MATCH(LEFT(Cover!$C$10,3),$E$5:$P$5,0),1),3)=0),"X",IF(AND($D8="Annually",3=IFERROR(MATCH(LEFT(Cover!$C$11,3),$E$5:$P$5,0),1)),"X","")))</f>
        <v>X</v>
      </c>
      <c r="H8" s="37" t="str">
        <f>IF($D8="Monthly","X",IF(AND($D8="Quarterly",MOD(4-IFERROR(MATCH(LEFT(Cover!$C$10,3),$E$5:$P$5,0),1),3)=0),"X",IF(AND($D8="Annually",4=IFERROR(MATCH(LEFT(Cover!$C$11,3),$E$5:$P$5,0),1)),"X","")))</f>
        <v>X</v>
      </c>
      <c r="I8" s="37" t="str">
        <f>IF($D8="Monthly","X",IF(AND($D8="Quarterly",MOD(5-IFERROR(MATCH(LEFT(Cover!$C$10,3),$E$5:$P$5,0),1),3)=0),"X",IF(AND($D8="Annually",5=IFERROR(MATCH(LEFT(Cover!$C$11,3),$E$5:$P$5,0),1)),"X","")))</f>
        <v>X</v>
      </c>
      <c r="J8" s="37" t="str">
        <f>IF($D8="Monthly","X",IF(AND($D8="Quarterly",MOD(6-IFERROR(MATCH(LEFT(Cover!$C$10,3),$E$5:$P$5,0),1),3)=0),"X",IF(AND($D8="Annually",6=IFERROR(MATCH(LEFT(Cover!$C$11,3),$E$5:$P$5,0),1)),"X","")))</f>
        <v>X</v>
      </c>
      <c r="K8" s="37" t="str">
        <f>IF($D8="Monthly","X",IF(AND($D8="Quarterly",MOD(7-IFERROR(MATCH(LEFT(Cover!$C$10,3),$E$5:$P$5,0),1),3)=0),"X",IF(AND($D8="Annually",7=IFERROR(MATCH(LEFT(Cover!$C$11,3),$E$5:$P$5,0),1)),"X","")))</f>
        <v>X</v>
      </c>
      <c r="L8" s="37" t="str">
        <f>IF($D8="Monthly","X",IF(AND($D8="Quarterly",MOD(8-IFERROR(MATCH(LEFT(Cover!$C$10,3),$E$5:$P$5,0),1),3)=0),"X",IF(AND($D8="Annually",8=IFERROR(MATCH(LEFT(Cover!$C$11,3),$E$5:$P$5,0),1)),"X","")))</f>
        <v>X</v>
      </c>
      <c r="M8" s="37" t="str">
        <f>IF($D8="Monthly","X",IF(AND($D8="Quarterly",MOD(9-IFERROR(MATCH(LEFT(Cover!$C$10,3),$E$5:$P$5,0),1),3)=0),"X",IF(AND($D8="Annually",9=IFERROR(MATCH(LEFT(Cover!$C$11,3),$E$5:$P$5,0),1)),"X","")))</f>
        <v>X</v>
      </c>
      <c r="N8" s="37" t="str">
        <f>IF($D8="Monthly","X",IF(AND($D8="Quarterly",MOD(10-IFERROR(MATCH(LEFT(Cover!$C$10,3),$E$5:$P$5,0),1),3)=0),"X",IF(AND($D8="Annually",10=IFERROR(MATCH(LEFT(Cover!$C$11,3),$E$5:$P$5,0),1)),"X","")))</f>
        <v>X</v>
      </c>
      <c r="O8" s="37" t="str">
        <f>IF($D8="Monthly","X",IF(AND($D8="Quarterly",MOD(11-IFERROR(MATCH(LEFT(Cover!$C$10,3),$E$5:$P$5,0),1),3)=0),"X",IF(AND($D8="Annually",11=IFERROR(MATCH(LEFT(Cover!$C$11,3),$E$5:$P$5,0),1)),"X","")))</f>
        <v>X</v>
      </c>
      <c r="P8" s="37" t="str">
        <f>IF($D8="Monthly","X",IF(AND($D8="Quarterly",MOD(12-IFERROR(MATCH(LEFT(Cover!$C$10,3),$E$5:$P$5,0),1),3)=0),"X",IF(AND($D8="Annually",12=IFERROR(MATCH(LEFT(Cover!$C$11,3),$E$5:$P$5,0),1)),"X","")))</f>
        <v>X</v>
      </c>
    </row>
    <row r="9">
      <c r="A9" s="22" t="n">
        <v>4</v>
      </c>
      <c r="B9" s="23" t="inlineStr">
        <is>
          <t>Pumps (centrifugal)</t>
        </is>
      </c>
      <c r="C9" s="23" t="inlineStr">
        <is>
          <t>Check pump to motor shaft alignment</t>
        </is>
      </c>
      <c r="D9" s="23" t="inlineStr">
        <is>
          <t>Quarterly</t>
        </is>
      </c>
      <c r="E9" s="37" t="str">
        <f>IF($D9="Monthly","X",IF(AND($D9="Quarterly",MOD(1-IFERROR(MATCH(LEFT(Cover!$C$10,3),$E$5:$P$5,0),1),3)=0),"X",IF(AND($D9="Annually",1=IFERROR(MATCH(LEFT(Cover!$C$11,3),$E$5:$P$5,0),1)),"X","")))</f>
        <v>X</v>
      </c>
      <c r="F9" s="37" t="str">
        <f>IF($D9="Monthly","X",IF(AND($D9="Quarterly",MOD(2-IFERROR(MATCH(LEFT(Cover!$C$10,3),$E$5:$P$5,0),1),3)=0),"X",IF(AND($D9="Annually",2=IFERROR(MATCH(LEFT(Cover!$C$11,3),$E$5:$P$5,0),1)),"X","")))</f>
        <v/>
      </c>
      <c r="G9" s="37" t="str">
        <f>IF($D9="Monthly","X",IF(AND($D9="Quarterly",MOD(3-IFERROR(MATCH(LEFT(Cover!$C$10,3),$E$5:$P$5,0),1),3)=0),"X",IF(AND($D9="Annually",3=IFERROR(MATCH(LEFT(Cover!$C$11,3),$E$5:$P$5,0),1)),"X","")))</f>
        <v/>
      </c>
      <c r="H9" s="37" t="str">
        <f>IF($D9="Monthly","X",IF(AND($D9="Quarterly",MOD(4-IFERROR(MATCH(LEFT(Cover!$C$10,3),$E$5:$P$5,0),1),3)=0),"X",IF(AND($D9="Annually",4=IFERROR(MATCH(LEFT(Cover!$C$11,3),$E$5:$P$5,0),1)),"X","")))</f>
        <v>X</v>
      </c>
      <c r="I9" s="37" t="str">
        <f>IF($D9="Monthly","X",IF(AND($D9="Quarterly",MOD(5-IFERROR(MATCH(LEFT(Cover!$C$10,3),$E$5:$P$5,0),1),3)=0),"X",IF(AND($D9="Annually",5=IFERROR(MATCH(LEFT(Cover!$C$11,3),$E$5:$P$5,0),1)),"X","")))</f>
        <v/>
      </c>
      <c r="J9" s="37" t="str">
        <f>IF($D9="Monthly","X",IF(AND($D9="Quarterly",MOD(6-IFERROR(MATCH(LEFT(Cover!$C$10,3),$E$5:$P$5,0),1),3)=0),"X",IF(AND($D9="Annually",6=IFERROR(MATCH(LEFT(Cover!$C$11,3),$E$5:$P$5,0),1)),"X","")))</f>
        <v/>
      </c>
      <c r="K9" s="37" t="str">
        <f>IF($D9="Monthly","X",IF(AND($D9="Quarterly",MOD(7-IFERROR(MATCH(LEFT(Cover!$C$10,3),$E$5:$P$5,0),1),3)=0),"X",IF(AND($D9="Annually",7=IFERROR(MATCH(LEFT(Cover!$C$11,3),$E$5:$P$5,0),1)),"X","")))</f>
        <v>X</v>
      </c>
      <c r="L9" s="37" t="str">
        <f>IF($D9="Monthly","X",IF(AND($D9="Quarterly",MOD(8-IFERROR(MATCH(LEFT(Cover!$C$10,3),$E$5:$P$5,0),1),3)=0),"X",IF(AND($D9="Annually",8=IFERROR(MATCH(LEFT(Cover!$C$11,3),$E$5:$P$5,0),1)),"X","")))</f>
        <v/>
      </c>
      <c r="M9" s="37" t="str">
        <f>IF($D9="Monthly","X",IF(AND($D9="Quarterly",MOD(9-IFERROR(MATCH(LEFT(Cover!$C$10,3),$E$5:$P$5,0),1),3)=0),"X",IF(AND($D9="Annually",9=IFERROR(MATCH(LEFT(Cover!$C$11,3),$E$5:$P$5,0),1)),"X","")))</f>
        <v/>
      </c>
      <c r="N9" s="37" t="str">
        <f>IF($D9="Monthly","X",IF(AND($D9="Quarterly",MOD(10-IFERROR(MATCH(LEFT(Cover!$C$10,3),$E$5:$P$5,0),1),3)=0),"X",IF(AND($D9="Annually",10=IFERROR(MATCH(LEFT(Cover!$C$11,3),$E$5:$P$5,0),1)),"X","")))</f>
        <v>X</v>
      </c>
      <c r="O9" s="37" t="str">
        <f>IF($D9="Monthly","X",IF(AND($D9="Quarterly",MOD(11-IFERROR(MATCH(LEFT(Cover!$C$10,3),$E$5:$P$5,0),1),3)=0),"X",IF(AND($D9="Annually",11=IFERROR(MATCH(LEFT(Cover!$C$11,3),$E$5:$P$5,0),1)),"X","")))</f>
        <v/>
      </c>
      <c r="P9" s="37" t="str">
        <f>IF($D9="Monthly","X",IF(AND($D9="Quarterly",MOD(12-IFERROR(MATCH(LEFT(Cover!$C$10,3),$E$5:$P$5,0),1),3)=0),"X",IF(AND($D9="Annually",12=IFERROR(MATCH(LEFT(Cover!$C$11,3),$E$5:$P$5,0),1)),"X","")))</f>
        <v/>
      </c>
    </row>
    <row r="10">
      <c r="A10" s="22" t="n">
        <v>5</v>
      </c>
      <c r="B10" s="23" t="inlineStr">
        <is>
          <t>Pumps (centrifugal)</t>
        </is>
      </c>
      <c r="C10" s="23" t="inlineStr">
        <is>
          <t>Measure motor current and compare with the nameplate and past readings</t>
        </is>
      </c>
      <c r="D10" s="23" t="inlineStr">
        <is>
          <t>Quarterly</t>
        </is>
      </c>
      <c r="E10" s="37" t="str">
        <f>IF($D10="Monthly","X",IF(AND($D10="Quarterly",MOD(1-IFERROR(MATCH(LEFT(Cover!$C$10,3),$E$5:$P$5,0),1),3)=0),"X",IF(AND($D10="Annually",1=IFERROR(MATCH(LEFT(Cover!$C$11,3),$E$5:$P$5,0),1)),"X","")))</f>
        <v>X</v>
      </c>
      <c r="F10" s="37" t="str">
        <f>IF($D10="Monthly","X",IF(AND($D10="Quarterly",MOD(2-IFERROR(MATCH(LEFT(Cover!$C$10,3),$E$5:$P$5,0),1),3)=0),"X",IF(AND($D10="Annually",2=IFERROR(MATCH(LEFT(Cover!$C$11,3),$E$5:$P$5,0),1)),"X","")))</f>
        <v/>
      </c>
      <c r="G10" s="37" t="str">
        <f>IF($D10="Monthly","X",IF(AND($D10="Quarterly",MOD(3-IFERROR(MATCH(LEFT(Cover!$C$10,3),$E$5:$P$5,0),1),3)=0),"X",IF(AND($D10="Annually",3=IFERROR(MATCH(LEFT(Cover!$C$11,3),$E$5:$P$5,0),1)),"X","")))</f>
        <v/>
      </c>
      <c r="H10" s="37" t="str">
        <f>IF($D10="Monthly","X",IF(AND($D10="Quarterly",MOD(4-IFERROR(MATCH(LEFT(Cover!$C$10,3),$E$5:$P$5,0),1),3)=0),"X",IF(AND($D10="Annually",4=IFERROR(MATCH(LEFT(Cover!$C$11,3),$E$5:$P$5,0),1)),"X","")))</f>
        <v>X</v>
      </c>
      <c r="I10" s="37" t="str">
        <f>IF($D10="Monthly","X",IF(AND($D10="Quarterly",MOD(5-IFERROR(MATCH(LEFT(Cover!$C$10,3),$E$5:$P$5,0),1),3)=0),"X",IF(AND($D10="Annually",5=IFERROR(MATCH(LEFT(Cover!$C$11,3),$E$5:$P$5,0),1)),"X","")))</f>
        <v/>
      </c>
      <c r="J10" s="37" t="str">
        <f>IF($D10="Monthly","X",IF(AND($D10="Quarterly",MOD(6-IFERROR(MATCH(LEFT(Cover!$C$10,3),$E$5:$P$5,0),1),3)=0),"X",IF(AND($D10="Annually",6=IFERROR(MATCH(LEFT(Cover!$C$11,3),$E$5:$P$5,0),1)),"X","")))</f>
        <v/>
      </c>
      <c r="K10" s="37" t="str">
        <f>IF($D10="Monthly","X",IF(AND($D10="Quarterly",MOD(7-IFERROR(MATCH(LEFT(Cover!$C$10,3),$E$5:$P$5,0),1),3)=0),"X",IF(AND($D10="Annually",7=IFERROR(MATCH(LEFT(Cover!$C$11,3),$E$5:$P$5,0),1)),"X","")))</f>
        <v>X</v>
      </c>
      <c r="L10" s="37" t="str">
        <f>IF($D10="Monthly","X",IF(AND($D10="Quarterly",MOD(8-IFERROR(MATCH(LEFT(Cover!$C$10,3),$E$5:$P$5,0),1),3)=0),"X",IF(AND($D10="Annually",8=IFERROR(MATCH(LEFT(Cover!$C$11,3),$E$5:$P$5,0),1)),"X","")))</f>
        <v/>
      </c>
      <c r="M10" s="37" t="str">
        <f>IF($D10="Monthly","X",IF(AND($D10="Quarterly",MOD(9-IFERROR(MATCH(LEFT(Cover!$C$10,3),$E$5:$P$5,0),1),3)=0),"X",IF(AND($D10="Annually",9=IFERROR(MATCH(LEFT(Cover!$C$11,3),$E$5:$P$5,0),1)),"X","")))</f>
        <v/>
      </c>
      <c r="N10" s="37" t="str">
        <f>IF($D10="Monthly","X",IF(AND($D10="Quarterly",MOD(10-IFERROR(MATCH(LEFT(Cover!$C$10,3),$E$5:$P$5,0),1),3)=0),"X",IF(AND($D10="Annually",10=IFERROR(MATCH(LEFT(Cover!$C$11,3),$E$5:$P$5,0),1)),"X","")))</f>
        <v>X</v>
      </c>
      <c r="O10" s="37" t="str">
        <f>IF($D10="Monthly","X",IF(AND($D10="Quarterly",MOD(11-IFERROR(MATCH(LEFT(Cover!$C$10,3),$E$5:$P$5,0),1),3)=0),"X",IF(AND($D10="Annually",11=IFERROR(MATCH(LEFT(Cover!$C$11,3),$E$5:$P$5,0),1)),"X","")))</f>
        <v/>
      </c>
      <c r="P10" s="37" t="str">
        <f>IF($D10="Monthly","X",IF(AND($D10="Quarterly",MOD(12-IFERROR(MATCH(LEFT(Cover!$C$10,3),$E$5:$P$5,0),1),3)=0),"X",IF(AND($D10="Annually",12=IFERROR(MATCH(LEFT(Cover!$C$11,3),$E$5:$P$5,0),1)),"X","")))</f>
        <v/>
      </c>
    </row>
    <row r="11">
      <c r="A11" s="22" t="n">
        <v>6</v>
      </c>
      <c r="B11" s="23" t="inlineStr">
        <is>
          <t>Pumps (centrifugal)</t>
        </is>
      </c>
      <c r="C11" s="23" t="inlineStr">
        <is>
          <t>Check the coupling element for wear and replace it if worn</t>
        </is>
      </c>
      <c r="D11" s="23" t="inlineStr">
        <is>
          <t>Quarterly</t>
        </is>
      </c>
      <c r="E11" s="37" t="str">
        <f>IF($D11="Monthly","X",IF(AND($D11="Quarterly",MOD(1-IFERROR(MATCH(LEFT(Cover!$C$10,3),$E$5:$P$5,0),1),3)=0),"X",IF(AND($D11="Annually",1=IFERROR(MATCH(LEFT(Cover!$C$11,3),$E$5:$P$5,0),1)),"X","")))</f>
        <v>X</v>
      </c>
      <c r="F11" s="37" t="str">
        <f>IF($D11="Monthly","X",IF(AND($D11="Quarterly",MOD(2-IFERROR(MATCH(LEFT(Cover!$C$10,3),$E$5:$P$5,0),1),3)=0),"X",IF(AND($D11="Annually",2=IFERROR(MATCH(LEFT(Cover!$C$11,3),$E$5:$P$5,0),1)),"X","")))</f>
        <v/>
      </c>
      <c r="G11" s="37" t="str">
        <f>IF($D11="Monthly","X",IF(AND($D11="Quarterly",MOD(3-IFERROR(MATCH(LEFT(Cover!$C$10,3),$E$5:$P$5,0),1),3)=0),"X",IF(AND($D11="Annually",3=IFERROR(MATCH(LEFT(Cover!$C$11,3),$E$5:$P$5,0),1)),"X","")))</f>
        <v/>
      </c>
      <c r="H11" s="37" t="str">
        <f>IF($D11="Monthly","X",IF(AND($D11="Quarterly",MOD(4-IFERROR(MATCH(LEFT(Cover!$C$10,3),$E$5:$P$5,0),1),3)=0),"X",IF(AND($D11="Annually",4=IFERROR(MATCH(LEFT(Cover!$C$11,3),$E$5:$P$5,0),1)),"X","")))</f>
        <v>X</v>
      </c>
      <c r="I11" s="37" t="str">
        <f>IF($D11="Monthly","X",IF(AND($D11="Quarterly",MOD(5-IFERROR(MATCH(LEFT(Cover!$C$10,3),$E$5:$P$5,0),1),3)=0),"X",IF(AND($D11="Annually",5=IFERROR(MATCH(LEFT(Cover!$C$11,3),$E$5:$P$5,0),1)),"X","")))</f>
        <v/>
      </c>
      <c r="J11" s="37" t="str">
        <f>IF($D11="Monthly","X",IF(AND($D11="Quarterly",MOD(6-IFERROR(MATCH(LEFT(Cover!$C$10,3),$E$5:$P$5,0),1),3)=0),"X",IF(AND($D11="Annually",6=IFERROR(MATCH(LEFT(Cover!$C$11,3),$E$5:$P$5,0),1)),"X","")))</f>
        <v/>
      </c>
      <c r="K11" s="37" t="str">
        <f>IF($D11="Monthly","X",IF(AND($D11="Quarterly",MOD(7-IFERROR(MATCH(LEFT(Cover!$C$10,3),$E$5:$P$5,0),1),3)=0),"X",IF(AND($D11="Annually",7=IFERROR(MATCH(LEFT(Cover!$C$11,3),$E$5:$P$5,0),1)),"X","")))</f>
        <v>X</v>
      </c>
      <c r="L11" s="37" t="str">
        <f>IF($D11="Monthly","X",IF(AND($D11="Quarterly",MOD(8-IFERROR(MATCH(LEFT(Cover!$C$10,3),$E$5:$P$5,0),1),3)=0),"X",IF(AND($D11="Annually",8=IFERROR(MATCH(LEFT(Cover!$C$11,3),$E$5:$P$5,0),1)),"X","")))</f>
        <v/>
      </c>
      <c r="M11" s="37" t="str">
        <f>IF($D11="Monthly","X",IF(AND($D11="Quarterly",MOD(9-IFERROR(MATCH(LEFT(Cover!$C$10,3),$E$5:$P$5,0),1),3)=0),"X",IF(AND($D11="Annually",9=IFERROR(MATCH(LEFT(Cover!$C$11,3),$E$5:$P$5,0),1)),"X","")))</f>
        <v/>
      </c>
      <c r="N11" s="37" t="str">
        <f>IF($D11="Monthly","X",IF(AND($D11="Quarterly",MOD(10-IFERROR(MATCH(LEFT(Cover!$C$10,3),$E$5:$P$5,0),1),3)=0),"X",IF(AND($D11="Annually",10=IFERROR(MATCH(LEFT(Cover!$C$11,3),$E$5:$P$5,0),1)),"X","")))</f>
        <v>X</v>
      </c>
      <c r="O11" s="37" t="str">
        <f>IF($D11="Monthly","X",IF(AND($D11="Quarterly",MOD(11-IFERROR(MATCH(LEFT(Cover!$C$10,3),$E$5:$P$5,0),1),3)=0),"X",IF(AND($D11="Annually",11=IFERROR(MATCH(LEFT(Cover!$C$11,3),$E$5:$P$5,0),1)),"X","")))</f>
        <v/>
      </c>
      <c r="P11" s="37" t="str">
        <f>IF($D11="Monthly","X",IF(AND($D11="Quarterly",MOD(12-IFERROR(MATCH(LEFT(Cover!$C$10,3),$E$5:$P$5,0),1),3)=0),"X",IF(AND($D11="Annually",12=IFERROR(MATCH(LEFT(Cover!$C$11,3),$E$5:$P$5,0),1)),"X","")))</f>
        <v/>
      </c>
    </row>
    <row r="12">
      <c r="A12" s="22" t="n">
        <v>7</v>
      </c>
      <c r="B12" s="23" t="inlineStr">
        <is>
          <t>Pumps (centrifugal)</t>
        </is>
      </c>
      <c r="C12" s="23" t="inlineStr">
        <is>
          <t>Inspect the impeller and wear rings for wear and erosion; check clearances against the manual</t>
        </is>
      </c>
      <c r="D12" s="23" t="inlineStr">
        <is>
          <t>Annually</t>
        </is>
      </c>
      <c r="E12" s="37" t="str">
        <f>IF($D12="Monthly","X",IF(AND($D12="Quarterly",MOD(1-IFERROR(MATCH(LEFT(Cover!$C$10,3),$E$5:$P$5,0),1),3)=0),"X",IF(AND($D12="Annually",1=IFERROR(MATCH(LEFT(Cover!$C$11,3),$E$5:$P$5,0),1)),"X","")))</f>
        <v>X</v>
      </c>
      <c r="F12" s="37" t="str">
        <f>IF($D12="Monthly","X",IF(AND($D12="Quarterly",MOD(2-IFERROR(MATCH(LEFT(Cover!$C$10,3),$E$5:$P$5,0),1),3)=0),"X",IF(AND($D12="Annually",2=IFERROR(MATCH(LEFT(Cover!$C$11,3),$E$5:$P$5,0),1)),"X","")))</f>
        <v/>
      </c>
      <c r="G12" s="37" t="str">
        <f>IF($D12="Monthly","X",IF(AND($D12="Quarterly",MOD(3-IFERROR(MATCH(LEFT(Cover!$C$10,3),$E$5:$P$5,0),1),3)=0),"X",IF(AND($D12="Annually",3=IFERROR(MATCH(LEFT(Cover!$C$11,3),$E$5:$P$5,0),1)),"X","")))</f>
        <v/>
      </c>
      <c r="H12" s="37" t="str">
        <f>IF($D12="Monthly","X",IF(AND($D12="Quarterly",MOD(4-IFERROR(MATCH(LEFT(Cover!$C$10,3),$E$5:$P$5,0),1),3)=0),"X",IF(AND($D12="Annually",4=IFERROR(MATCH(LEFT(Cover!$C$11,3),$E$5:$P$5,0),1)),"X","")))</f>
        <v/>
      </c>
      <c r="I12" s="37" t="str">
        <f>IF($D12="Monthly","X",IF(AND($D12="Quarterly",MOD(5-IFERROR(MATCH(LEFT(Cover!$C$10,3),$E$5:$P$5,0),1),3)=0),"X",IF(AND($D12="Annually",5=IFERROR(MATCH(LEFT(Cover!$C$11,3),$E$5:$P$5,0),1)),"X","")))</f>
        <v/>
      </c>
      <c r="J12" s="37" t="str">
        <f>IF($D12="Monthly","X",IF(AND($D12="Quarterly",MOD(6-IFERROR(MATCH(LEFT(Cover!$C$10,3),$E$5:$P$5,0),1),3)=0),"X",IF(AND($D12="Annually",6=IFERROR(MATCH(LEFT(Cover!$C$11,3),$E$5:$P$5,0),1)),"X","")))</f>
        <v/>
      </c>
      <c r="K12" s="37" t="str">
        <f>IF($D12="Monthly","X",IF(AND($D12="Quarterly",MOD(7-IFERROR(MATCH(LEFT(Cover!$C$10,3),$E$5:$P$5,0),1),3)=0),"X",IF(AND($D12="Annually",7=IFERROR(MATCH(LEFT(Cover!$C$11,3),$E$5:$P$5,0),1)),"X","")))</f>
        <v/>
      </c>
      <c r="L12" s="37" t="str">
        <f>IF($D12="Monthly","X",IF(AND($D12="Quarterly",MOD(8-IFERROR(MATCH(LEFT(Cover!$C$10,3),$E$5:$P$5,0),1),3)=0),"X",IF(AND($D12="Annually",8=IFERROR(MATCH(LEFT(Cover!$C$11,3),$E$5:$P$5,0),1)),"X","")))</f>
        <v/>
      </c>
      <c r="M12" s="37" t="str">
        <f>IF($D12="Monthly","X",IF(AND($D12="Quarterly",MOD(9-IFERROR(MATCH(LEFT(Cover!$C$10,3),$E$5:$P$5,0),1),3)=0),"X",IF(AND($D12="Annually",9=IFERROR(MATCH(LEFT(Cover!$C$11,3),$E$5:$P$5,0),1)),"X","")))</f>
        <v/>
      </c>
      <c r="N12" s="37" t="str">
        <f>IF($D12="Monthly","X",IF(AND($D12="Quarterly",MOD(10-IFERROR(MATCH(LEFT(Cover!$C$10,3),$E$5:$P$5,0),1),3)=0),"X",IF(AND($D12="Annually",10=IFERROR(MATCH(LEFT(Cover!$C$11,3),$E$5:$P$5,0),1)),"X","")))</f>
        <v/>
      </c>
      <c r="O12" s="37" t="str">
        <f>IF($D12="Monthly","X",IF(AND($D12="Quarterly",MOD(11-IFERROR(MATCH(LEFT(Cover!$C$10,3),$E$5:$P$5,0),1),3)=0),"X",IF(AND($D12="Annually",11=IFERROR(MATCH(LEFT(Cover!$C$11,3),$E$5:$P$5,0),1)),"X","")))</f>
        <v/>
      </c>
      <c r="P12" s="37" t="str">
        <f>IF($D12="Monthly","X",IF(AND($D12="Quarterly",MOD(12-IFERROR(MATCH(LEFT(Cover!$C$10,3),$E$5:$P$5,0),1),3)=0),"X",IF(AND($D12="Annually",12=IFERROR(MATCH(LEFT(Cover!$C$11,3),$E$5:$P$5,0),1)),"X","")))</f>
        <v/>
      </c>
    </row>
    <row r="13">
      <c r="A13" s="22" t="n">
        <v>8</v>
      </c>
      <c r="B13" s="23" t="inlineStr">
        <is>
          <t>Pumps (centrifugal)</t>
        </is>
      </c>
      <c r="C13" s="23" t="inlineStr">
        <is>
          <t>Change the bearing oil, or at the interval the manual gives</t>
        </is>
      </c>
      <c r="D13" s="23" t="inlineStr">
        <is>
          <t>Annually</t>
        </is>
      </c>
      <c r="E13" s="37" t="str">
        <f>IF($D13="Monthly","X",IF(AND($D13="Quarterly",MOD(1-IFERROR(MATCH(LEFT(Cover!$C$10,3),$E$5:$P$5,0),1),3)=0),"X",IF(AND($D13="Annually",1=IFERROR(MATCH(LEFT(Cover!$C$11,3),$E$5:$P$5,0),1)),"X","")))</f>
        <v>X</v>
      </c>
      <c r="F13" s="37" t="str">
        <f>IF($D13="Monthly","X",IF(AND($D13="Quarterly",MOD(2-IFERROR(MATCH(LEFT(Cover!$C$10,3),$E$5:$P$5,0),1),3)=0),"X",IF(AND($D13="Annually",2=IFERROR(MATCH(LEFT(Cover!$C$11,3),$E$5:$P$5,0),1)),"X","")))</f>
        <v/>
      </c>
      <c r="G13" s="37" t="str">
        <f>IF($D13="Monthly","X",IF(AND($D13="Quarterly",MOD(3-IFERROR(MATCH(LEFT(Cover!$C$10,3),$E$5:$P$5,0),1),3)=0),"X",IF(AND($D13="Annually",3=IFERROR(MATCH(LEFT(Cover!$C$11,3),$E$5:$P$5,0),1)),"X","")))</f>
        <v/>
      </c>
      <c r="H13" s="37" t="str">
        <f>IF($D13="Monthly","X",IF(AND($D13="Quarterly",MOD(4-IFERROR(MATCH(LEFT(Cover!$C$10,3),$E$5:$P$5,0),1),3)=0),"X",IF(AND($D13="Annually",4=IFERROR(MATCH(LEFT(Cover!$C$11,3),$E$5:$P$5,0),1)),"X","")))</f>
        <v/>
      </c>
      <c r="I13" s="37" t="str">
        <f>IF($D13="Monthly","X",IF(AND($D13="Quarterly",MOD(5-IFERROR(MATCH(LEFT(Cover!$C$10,3),$E$5:$P$5,0),1),3)=0),"X",IF(AND($D13="Annually",5=IFERROR(MATCH(LEFT(Cover!$C$11,3),$E$5:$P$5,0),1)),"X","")))</f>
        <v/>
      </c>
      <c r="J13" s="37" t="str">
        <f>IF($D13="Monthly","X",IF(AND($D13="Quarterly",MOD(6-IFERROR(MATCH(LEFT(Cover!$C$10,3),$E$5:$P$5,0),1),3)=0),"X",IF(AND($D13="Annually",6=IFERROR(MATCH(LEFT(Cover!$C$11,3),$E$5:$P$5,0),1)),"X","")))</f>
        <v/>
      </c>
      <c r="K13" s="37" t="str">
        <f>IF($D13="Monthly","X",IF(AND($D13="Quarterly",MOD(7-IFERROR(MATCH(LEFT(Cover!$C$10,3),$E$5:$P$5,0),1),3)=0),"X",IF(AND($D13="Annually",7=IFERROR(MATCH(LEFT(Cover!$C$11,3),$E$5:$P$5,0),1)),"X","")))</f>
        <v/>
      </c>
      <c r="L13" s="37" t="str">
        <f>IF($D13="Monthly","X",IF(AND($D13="Quarterly",MOD(8-IFERROR(MATCH(LEFT(Cover!$C$10,3),$E$5:$P$5,0),1),3)=0),"X",IF(AND($D13="Annually",8=IFERROR(MATCH(LEFT(Cover!$C$11,3),$E$5:$P$5,0),1)),"X","")))</f>
        <v/>
      </c>
      <c r="M13" s="37" t="str">
        <f>IF($D13="Monthly","X",IF(AND($D13="Quarterly",MOD(9-IFERROR(MATCH(LEFT(Cover!$C$10,3),$E$5:$P$5,0),1),3)=0),"X",IF(AND($D13="Annually",9=IFERROR(MATCH(LEFT(Cover!$C$11,3),$E$5:$P$5,0),1)),"X","")))</f>
        <v/>
      </c>
      <c r="N13" s="37" t="str">
        <f>IF($D13="Monthly","X",IF(AND($D13="Quarterly",MOD(10-IFERROR(MATCH(LEFT(Cover!$C$10,3),$E$5:$P$5,0),1),3)=0),"X",IF(AND($D13="Annually",10=IFERROR(MATCH(LEFT(Cover!$C$11,3),$E$5:$P$5,0),1)),"X","")))</f>
        <v/>
      </c>
      <c r="O13" s="37" t="str">
        <f>IF($D13="Monthly","X",IF(AND($D13="Quarterly",MOD(11-IFERROR(MATCH(LEFT(Cover!$C$10,3),$E$5:$P$5,0),1),3)=0),"X",IF(AND($D13="Annually",11=IFERROR(MATCH(LEFT(Cover!$C$11,3),$E$5:$P$5,0),1)),"X","")))</f>
        <v/>
      </c>
      <c r="P13" s="37" t="str">
        <f>IF($D13="Monthly","X",IF(AND($D13="Quarterly",MOD(12-IFERROR(MATCH(LEFT(Cover!$C$10,3),$E$5:$P$5,0),1),3)=0),"X",IF(AND($D13="Annually",12=IFERROR(MATCH(LEFT(Cover!$C$11,3),$E$5:$P$5,0),1)),"X","")))</f>
        <v/>
      </c>
    </row>
    <row r="14">
      <c r="A14" s="22" t="n">
        <v>9</v>
      </c>
      <c r="B14" s="23" t="inlineStr">
        <is>
          <t>Pumps (centrifugal)</t>
        </is>
      </c>
      <c r="C14" s="23" t="inlineStr">
        <is>
          <t>Check pump performance against its curve: flow, head and power</t>
        </is>
      </c>
      <c r="D14" s="23" t="inlineStr">
        <is>
          <t>Annually</t>
        </is>
      </c>
      <c r="E14" s="37" t="str">
        <f>IF($D14="Monthly","X",IF(AND($D14="Quarterly",MOD(1-IFERROR(MATCH(LEFT(Cover!$C$10,3),$E$5:$P$5,0),1),3)=0),"X",IF(AND($D14="Annually",1=IFERROR(MATCH(LEFT(Cover!$C$11,3),$E$5:$P$5,0),1)),"X","")))</f>
        <v>X</v>
      </c>
      <c r="F14" s="37" t="str">
        <f>IF($D14="Monthly","X",IF(AND($D14="Quarterly",MOD(2-IFERROR(MATCH(LEFT(Cover!$C$10,3),$E$5:$P$5,0),1),3)=0),"X",IF(AND($D14="Annually",2=IFERROR(MATCH(LEFT(Cover!$C$11,3),$E$5:$P$5,0),1)),"X","")))</f>
        <v/>
      </c>
      <c r="G14" s="37" t="str">
        <f>IF($D14="Monthly","X",IF(AND($D14="Quarterly",MOD(3-IFERROR(MATCH(LEFT(Cover!$C$10,3),$E$5:$P$5,0),1),3)=0),"X",IF(AND($D14="Annually",3=IFERROR(MATCH(LEFT(Cover!$C$11,3),$E$5:$P$5,0),1)),"X","")))</f>
        <v/>
      </c>
      <c r="H14" s="37" t="str">
        <f>IF($D14="Monthly","X",IF(AND($D14="Quarterly",MOD(4-IFERROR(MATCH(LEFT(Cover!$C$10,3),$E$5:$P$5,0),1),3)=0),"X",IF(AND($D14="Annually",4=IFERROR(MATCH(LEFT(Cover!$C$11,3),$E$5:$P$5,0),1)),"X","")))</f>
        <v/>
      </c>
      <c r="I14" s="37" t="str">
        <f>IF($D14="Monthly","X",IF(AND($D14="Quarterly",MOD(5-IFERROR(MATCH(LEFT(Cover!$C$10,3),$E$5:$P$5,0),1),3)=0),"X",IF(AND($D14="Annually",5=IFERROR(MATCH(LEFT(Cover!$C$11,3),$E$5:$P$5,0),1)),"X","")))</f>
        <v/>
      </c>
      <c r="J14" s="37" t="str">
        <f>IF($D14="Monthly","X",IF(AND($D14="Quarterly",MOD(6-IFERROR(MATCH(LEFT(Cover!$C$10,3),$E$5:$P$5,0),1),3)=0),"X",IF(AND($D14="Annually",6=IFERROR(MATCH(LEFT(Cover!$C$11,3),$E$5:$P$5,0),1)),"X","")))</f>
        <v/>
      </c>
      <c r="K14" s="37" t="str">
        <f>IF($D14="Monthly","X",IF(AND($D14="Quarterly",MOD(7-IFERROR(MATCH(LEFT(Cover!$C$10,3),$E$5:$P$5,0),1),3)=0),"X",IF(AND($D14="Annually",7=IFERROR(MATCH(LEFT(Cover!$C$11,3),$E$5:$P$5,0),1)),"X","")))</f>
        <v/>
      </c>
      <c r="L14" s="37" t="str">
        <f>IF($D14="Monthly","X",IF(AND($D14="Quarterly",MOD(8-IFERROR(MATCH(LEFT(Cover!$C$10,3),$E$5:$P$5,0),1),3)=0),"X",IF(AND($D14="Annually",8=IFERROR(MATCH(LEFT(Cover!$C$11,3),$E$5:$P$5,0),1)),"X","")))</f>
        <v/>
      </c>
      <c r="M14" s="37" t="str">
        <f>IF($D14="Monthly","X",IF(AND($D14="Quarterly",MOD(9-IFERROR(MATCH(LEFT(Cover!$C$10,3),$E$5:$P$5,0),1),3)=0),"X",IF(AND($D14="Annually",9=IFERROR(MATCH(LEFT(Cover!$C$11,3),$E$5:$P$5,0),1)),"X","")))</f>
        <v/>
      </c>
      <c r="N14" s="37" t="str">
        <f>IF($D14="Monthly","X",IF(AND($D14="Quarterly",MOD(10-IFERROR(MATCH(LEFT(Cover!$C$10,3),$E$5:$P$5,0),1),3)=0),"X",IF(AND($D14="Annually",10=IFERROR(MATCH(LEFT(Cover!$C$11,3),$E$5:$P$5,0),1)),"X","")))</f>
        <v/>
      </c>
      <c r="O14" s="37" t="str">
        <f>IF($D14="Monthly","X",IF(AND($D14="Quarterly",MOD(11-IFERROR(MATCH(LEFT(Cover!$C$10,3),$E$5:$P$5,0),1),3)=0),"X",IF(AND($D14="Annually",11=IFERROR(MATCH(LEFT(Cover!$C$11,3),$E$5:$P$5,0),1)),"X","")))</f>
        <v/>
      </c>
      <c r="P14" s="37" t="str">
        <f>IF($D14="Monthly","X",IF(AND($D14="Quarterly",MOD(12-IFERROR(MATCH(LEFT(Cover!$C$10,3),$E$5:$P$5,0),1),3)=0),"X",IF(AND($D14="Annually",12=IFERROR(MATCH(LEFT(Cover!$C$11,3),$E$5:$P$5,0),1)),"X","")))</f>
        <v/>
      </c>
    </row>
    <row r="15">
      <c r="A15" s="27" t="n">
        <v>10</v>
      </c>
      <c r="B15" s="28" t="inlineStr">
        <is>
          <t>Air compressors</t>
        </is>
      </c>
      <c r="C15" s="28" t="inlineStr">
        <is>
          <t>Check that the safety relief valve operates, using the test method in the manual</t>
        </is>
      </c>
      <c r="D15" s="28" t="inlineStr">
        <is>
          <t>Monthly</t>
        </is>
      </c>
      <c r="E15" s="38" t="str">
        <f>IF($D15="Monthly","X",IF(AND($D15="Quarterly",MOD(1-IFERROR(MATCH(LEFT(Cover!$C$10,3),$E$5:$P$5,0),1),3)=0),"X",IF(AND($D15="Annually",1=IFERROR(MATCH(LEFT(Cover!$C$11,3),$E$5:$P$5,0),1)),"X","")))</f>
        <v>X</v>
      </c>
      <c r="F15" s="38" t="str">
        <f>IF($D15="Monthly","X",IF(AND($D15="Quarterly",MOD(2-IFERROR(MATCH(LEFT(Cover!$C$10,3),$E$5:$P$5,0),1),3)=0),"X",IF(AND($D15="Annually",2=IFERROR(MATCH(LEFT(Cover!$C$11,3),$E$5:$P$5,0),1)),"X","")))</f>
        <v>X</v>
      </c>
      <c r="G15" s="38" t="str">
        <f>IF($D15="Monthly","X",IF(AND($D15="Quarterly",MOD(3-IFERROR(MATCH(LEFT(Cover!$C$10,3),$E$5:$P$5,0),1),3)=0),"X",IF(AND($D15="Annually",3=IFERROR(MATCH(LEFT(Cover!$C$11,3),$E$5:$P$5,0),1)),"X","")))</f>
        <v>X</v>
      </c>
      <c r="H15" s="38" t="str">
        <f>IF($D15="Monthly","X",IF(AND($D15="Quarterly",MOD(4-IFERROR(MATCH(LEFT(Cover!$C$10,3),$E$5:$P$5,0),1),3)=0),"X",IF(AND($D15="Annually",4=IFERROR(MATCH(LEFT(Cover!$C$11,3),$E$5:$P$5,0),1)),"X","")))</f>
        <v>X</v>
      </c>
      <c r="I15" s="38" t="str">
        <f>IF($D15="Monthly","X",IF(AND($D15="Quarterly",MOD(5-IFERROR(MATCH(LEFT(Cover!$C$10,3),$E$5:$P$5,0),1),3)=0),"X",IF(AND($D15="Annually",5=IFERROR(MATCH(LEFT(Cover!$C$11,3),$E$5:$P$5,0),1)),"X","")))</f>
        <v>X</v>
      </c>
      <c r="J15" s="38" t="str">
        <f>IF($D15="Monthly","X",IF(AND($D15="Quarterly",MOD(6-IFERROR(MATCH(LEFT(Cover!$C$10,3),$E$5:$P$5,0),1),3)=0),"X",IF(AND($D15="Annually",6=IFERROR(MATCH(LEFT(Cover!$C$11,3),$E$5:$P$5,0),1)),"X","")))</f>
        <v>X</v>
      </c>
      <c r="K15" s="38" t="str">
        <f>IF($D15="Monthly","X",IF(AND($D15="Quarterly",MOD(7-IFERROR(MATCH(LEFT(Cover!$C$10,3),$E$5:$P$5,0),1),3)=0),"X",IF(AND($D15="Annually",7=IFERROR(MATCH(LEFT(Cover!$C$11,3),$E$5:$P$5,0),1)),"X","")))</f>
        <v>X</v>
      </c>
      <c r="L15" s="38" t="str">
        <f>IF($D15="Monthly","X",IF(AND($D15="Quarterly",MOD(8-IFERROR(MATCH(LEFT(Cover!$C$10,3),$E$5:$P$5,0),1),3)=0),"X",IF(AND($D15="Annually",8=IFERROR(MATCH(LEFT(Cover!$C$11,3),$E$5:$P$5,0),1)),"X","")))</f>
        <v>X</v>
      </c>
      <c r="M15" s="38" t="str">
        <f>IF($D15="Monthly","X",IF(AND($D15="Quarterly",MOD(9-IFERROR(MATCH(LEFT(Cover!$C$10,3),$E$5:$P$5,0),1),3)=0),"X",IF(AND($D15="Annually",9=IFERROR(MATCH(LEFT(Cover!$C$11,3),$E$5:$P$5,0),1)),"X","")))</f>
        <v>X</v>
      </c>
      <c r="N15" s="38" t="str">
        <f>IF($D15="Monthly","X",IF(AND($D15="Quarterly",MOD(10-IFERROR(MATCH(LEFT(Cover!$C$10,3),$E$5:$P$5,0),1),3)=0),"X",IF(AND($D15="Annually",10=IFERROR(MATCH(LEFT(Cover!$C$11,3),$E$5:$P$5,0),1)),"X","")))</f>
        <v>X</v>
      </c>
      <c r="O15" s="38" t="str">
        <f>IF($D15="Monthly","X",IF(AND($D15="Quarterly",MOD(11-IFERROR(MATCH(LEFT(Cover!$C$10,3),$E$5:$P$5,0),1),3)=0),"X",IF(AND($D15="Annually",11=IFERROR(MATCH(LEFT(Cover!$C$11,3),$E$5:$P$5,0),1)),"X","")))</f>
        <v>X</v>
      </c>
      <c r="P15" s="38" t="str">
        <f>IF($D15="Monthly","X",IF(AND($D15="Quarterly",MOD(12-IFERROR(MATCH(LEFT(Cover!$C$10,3),$E$5:$P$5,0),1),3)=0),"X",IF(AND($D15="Annually",12=IFERROR(MATCH(LEFT(Cover!$C$11,3),$E$5:$P$5,0),1)),"X","")))</f>
        <v>X</v>
      </c>
    </row>
    <row r="16">
      <c r="A16" s="27" t="n">
        <v>11</v>
      </c>
      <c r="B16" s="28" t="inlineStr">
        <is>
          <t>Air compressors</t>
        </is>
      </c>
      <c r="C16" s="28" t="inlineStr">
        <is>
          <t>Survey the air network for leaks with an ultrasonic detector or soapy water</t>
        </is>
      </c>
      <c r="D16" s="28" t="inlineStr">
        <is>
          <t>Monthly</t>
        </is>
      </c>
      <c r="E16" s="38" t="str">
        <f>IF($D16="Monthly","X",IF(AND($D16="Quarterly",MOD(1-IFERROR(MATCH(LEFT(Cover!$C$10,3),$E$5:$P$5,0),1),3)=0),"X",IF(AND($D16="Annually",1=IFERROR(MATCH(LEFT(Cover!$C$11,3),$E$5:$P$5,0),1)),"X","")))</f>
        <v>X</v>
      </c>
      <c r="F16" s="38" t="str">
        <f>IF($D16="Monthly","X",IF(AND($D16="Quarterly",MOD(2-IFERROR(MATCH(LEFT(Cover!$C$10,3),$E$5:$P$5,0),1),3)=0),"X",IF(AND($D16="Annually",2=IFERROR(MATCH(LEFT(Cover!$C$11,3),$E$5:$P$5,0),1)),"X","")))</f>
        <v>X</v>
      </c>
      <c r="G16" s="38" t="str">
        <f>IF($D16="Monthly","X",IF(AND($D16="Quarterly",MOD(3-IFERROR(MATCH(LEFT(Cover!$C$10,3),$E$5:$P$5,0),1),3)=0),"X",IF(AND($D16="Annually",3=IFERROR(MATCH(LEFT(Cover!$C$11,3),$E$5:$P$5,0),1)),"X","")))</f>
        <v>X</v>
      </c>
      <c r="H16" s="38" t="str">
        <f>IF($D16="Monthly","X",IF(AND($D16="Quarterly",MOD(4-IFERROR(MATCH(LEFT(Cover!$C$10,3),$E$5:$P$5,0),1),3)=0),"X",IF(AND($D16="Annually",4=IFERROR(MATCH(LEFT(Cover!$C$11,3),$E$5:$P$5,0),1)),"X","")))</f>
        <v>X</v>
      </c>
      <c r="I16" s="38" t="str">
        <f>IF($D16="Monthly","X",IF(AND($D16="Quarterly",MOD(5-IFERROR(MATCH(LEFT(Cover!$C$10,3),$E$5:$P$5,0),1),3)=0),"X",IF(AND($D16="Annually",5=IFERROR(MATCH(LEFT(Cover!$C$11,3),$E$5:$P$5,0),1)),"X","")))</f>
        <v>X</v>
      </c>
      <c r="J16" s="38" t="str">
        <f>IF($D16="Monthly","X",IF(AND($D16="Quarterly",MOD(6-IFERROR(MATCH(LEFT(Cover!$C$10,3),$E$5:$P$5,0),1),3)=0),"X",IF(AND($D16="Annually",6=IFERROR(MATCH(LEFT(Cover!$C$11,3),$E$5:$P$5,0),1)),"X","")))</f>
        <v>X</v>
      </c>
      <c r="K16" s="38" t="str">
        <f>IF($D16="Monthly","X",IF(AND($D16="Quarterly",MOD(7-IFERROR(MATCH(LEFT(Cover!$C$10,3),$E$5:$P$5,0),1),3)=0),"X",IF(AND($D16="Annually",7=IFERROR(MATCH(LEFT(Cover!$C$11,3),$E$5:$P$5,0),1)),"X","")))</f>
        <v>X</v>
      </c>
      <c r="L16" s="38" t="str">
        <f>IF($D16="Monthly","X",IF(AND($D16="Quarterly",MOD(8-IFERROR(MATCH(LEFT(Cover!$C$10,3),$E$5:$P$5,0),1),3)=0),"X",IF(AND($D16="Annually",8=IFERROR(MATCH(LEFT(Cover!$C$11,3),$E$5:$P$5,0),1)),"X","")))</f>
        <v>X</v>
      </c>
      <c r="M16" s="38" t="str">
        <f>IF($D16="Monthly","X",IF(AND($D16="Quarterly",MOD(9-IFERROR(MATCH(LEFT(Cover!$C$10,3),$E$5:$P$5,0),1),3)=0),"X",IF(AND($D16="Annually",9=IFERROR(MATCH(LEFT(Cover!$C$11,3),$E$5:$P$5,0),1)),"X","")))</f>
        <v>X</v>
      </c>
      <c r="N16" s="38" t="str">
        <f>IF($D16="Monthly","X",IF(AND($D16="Quarterly",MOD(10-IFERROR(MATCH(LEFT(Cover!$C$10,3),$E$5:$P$5,0),1),3)=0),"X",IF(AND($D16="Annually",10=IFERROR(MATCH(LEFT(Cover!$C$11,3),$E$5:$P$5,0),1)),"X","")))</f>
        <v>X</v>
      </c>
      <c r="O16" s="38" t="str">
        <f>IF($D16="Monthly","X",IF(AND($D16="Quarterly",MOD(11-IFERROR(MATCH(LEFT(Cover!$C$10,3),$E$5:$P$5,0),1),3)=0),"X",IF(AND($D16="Annually",11=IFERROR(MATCH(LEFT(Cover!$C$11,3),$E$5:$P$5,0),1)),"X","")))</f>
        <v>X</v>
      </c>
      <c r="P16" s="38" t="str">
        <f>IF($D16="Monthly","X",IF(AND($D16="Quarterly",MOD(12-IFERROR(MATCH(LEFT(Cover!$C$10,3),$E$5:$P$5,0),1),3)=0),"X",IF(AND($D16="Annually",12=IFERROR(MATCH(LEFT(Cover!$C$11,3),$E$5:$P$5,0),1)),"X","")))</f>
        <v>X</v>
      </c>
    </row>
    <row r="17">
      <c r="A17" s="27" t="n">
        <v>12</v>
      </c>
      <c r="B17" s="28" t="inlineStr">
        <is>
          <t>Air compressors</t>
        </is>
      </c>
      <c r="C17" s="28" t="inlineStr">
        <is>
          <t>Inspect hoses, fittings and condensate drain lines</t>
        </is>
      </c>
      <c r="D17" s="28" t="inlineStr">
        <is>
          <t>Monthly</t>
        </is>
      </c>
      <c r="E17" s="38" t="str">
        <f>IF($D17="Monthly","X",IF(AND($D17="Quarterly",MOD(1-IFERROR(MATCH(LEFT(Cover!$C$10,3),$E$5:$P$5,0),1),3)=0),"X",IF(AND($D17="Annually",1=IFERROR(MATCH(LEFT(Cover!$C$11,3),$E$5:$P$5,0),1)),"X","")))</f>
        <v>X</v>
      </c>
      <c r="F17" s="38" t="str">
        <f>IF($D17="Monthly","X",IF(AND($D17="Quarterly",MOD(2-IFERROR(MATCH(LEFT(Cover!$C$10,3),$E$5:$P$5,0),1),3)=0),"X",IF(AND($D17="Annually",2=IFERROR(MATCH(LEFT(Cover!$C$11,3),$E$5:$P$5,0),1)),"X","")))</f>
        <v>X</v>
      </c>
      <c r="G17" s="38" t="str">
        <f>IF($D17="Monthly","X",IF(AND($D17="Quarterly",MOD(3-IFERROR(MATCH(LEFT(Cover!$C$10,3),$E$5:$P$5,0),1),3)=0),"X",IF(AND($D17="Annually",3=IFERROR(MATCH(LEFT(Cover!$C$11,3),$E$5:$P$5,0),1)),"X","")))</f>
        <v>X</v>
      </c>
      <c r="H17" s="38" t="str">
        <f>IF($D17="Monthly","X",IF(AND($D17="Quarterly",MOD(4-IFERROR(MATCH(LEFT(Cover!$C$10,3),$E$5:$P$5,0),1),3)=0),"X",IF(AND($D17="Annually",4=IFERROR(MATCH(LEFT(Cover!$C$11,3),$E$5:$P$5,0),1)),"X","")))</f>
        <v>X</v>
      </c>
      <c r="I17" s="38" t="str">
        <f>IF($D17="Monthly","X",IF(AND($D17="Quarterly",MOD(5-IFERROR(MATCH(LEFT(Cover!$C$10,3),$E$5:$P$5,0),1),3)=0),"X",IF(AND($D17="Annually",5=IFERROR(MATCH(LEFT(Cover!$C$11,3),$E$5:$P$5,0),1)),"X","")))</f>
        <v>X</v>
      </c>
      <c r="J17" s="38" t="str">
        <f>IF($D17="Monthly","X",IF(AND($D17="Quarterly",MOD(6-IFERROR(MATCH(LEFT(Cover!$C$10,3),$E$5:$P$5,0),1),3)=0),"X",IF(AND($D17="Annually",6=IFERROR(MATCH(LEFT(Cover!$C$11,3),$E$5:$P$5,0),1)),"X","")))</f>
        <v>X</v>
      </c>
      <c r="K17" s="38" t="str">
        <f>IF($D17="Monthly","X",IF(AND($D17="Quarterly",MOD(7-IFERROR(MATCH(LEFT(Cover!$C$10,3),$E$5:$P$5,0),1),3)=0),"X",IF(AND($D17="Annually",7=IFERROR(MATCH(LEFT(Cover!$C$11,3),$E$5:$P$5,0),1)),"X","")))</f>
        <v>X</v>
      </c>
      <c r="L17" s="38" t="str">
        <f>IF($D17="Monthly","X",IF(AND($D17="Quarterly",MOD(8-IFERROR(MATCH(LEFT(Cover!$C$10,3),$E$5:$P$5,0),1),3)=0),"X",IF(AND($D17="Annually",8=IFERROR(MATCH(LEFT(Cover!$C$11,3),$E$5:$P$5,0),1)),"X","")))</f>
        <v>X</v>
      </c>
      <c r="M17" s="38" t="str">
        <f>IF($D17="Monthly","X",IF(AND($D17="Quarterly",MOD(9-IFERROR(MATCH(LEFT(Cover!$C$10,3),$E$5:$P$5,0),1),3)=0),"X",IF(AND($D17="Annually",9=IFERROR(MATCH(LEFT(Cover!$C$11,3),$E$5:$P$5,0),1)),"X","")))</f>
        <v>X</v>
      </c>
      <c r="N17" s="38" t="str">
        <f>IF($D17="Monthly","X",IF(AND($D17="Quarterly",MOD(10-IFERROR(MATCH(LEFT(Cover!$C$10,3),$E$5:$P$5,0),1),3)=0),"X",IF(AND($D17="Annually",10=IFERROR(MATCH(LEFT(Cover!$C$11,3),$E$5:$P$5,0),1)),"X","")))</f>
        <v>X</v>
      </c>
      <c r="O17" s="38" t="str">
        <f>IF($D17="Monthly","X",IF(AND($D17="Quarterly",MOD(11-IFERROR(MATCH(LEFT(Cover!$C$10,3),$E$5:$P$5,0),1),3)=0),"X",IF(AND($D17="Annually",11=IFERROR(MATCH(LEFT(Cover!$C$11,3),$E$5:$P$5,0),1)),"X","")))</f>
        <v>X</v>
      </c>
      <c r="P17" s="38" t="str">
        <f>IF($D17="Monthly","X",IF(AND($D17="Quarterly",MOD(12-IFERROR(MATCH(LEFT(Cover!$C$10,3),$E$5:$P$5,0),1),3)=0),"X",IF(AND($D17="Annually",12=IFERROR(MATCH(LEFT(Cover!$C$11,3),$E$5:$P$5,0),1)),"X","")))</f>
        <v>X</v>
      </c>
    </row>
    <row r="18">
      <c r="A18" s="27" t="n">
        <v>13</v>
      </c>
      <c r="B18" s="28" t="inlineStr">
        <is>
          <t>Air compressors</t>
        </is>
      </c>
      <c r="C18" s="28" t="inlineStr">
        <is>
          <t>Check the oil filter and separator pressure drop; replace elements as the manual specifies</t>
        </is>
      </c>
      <c r="D18" s="28" t="inlineStr">
        <is>
          <t>Quarterly</t>
        </is>
      </c>
      <c r="E18" s="38" t="str">
        <f>IF($D18="Monthly","X",IF(AND($D18="Quarterly",MOD(1-IFERROR(MATCH(LEFT(Cover!$C$10,3),$E$5:$P$5,0),1),3)=0),"X",IF(AND($D18="Annually",1=IFERROR(MATCH(LEFT(Cover!$C$11,3),$E$5:$P$5,0),1)),"X","")))</f>
        <v>X</v>
      </c>
      <c r="F18" s="38" t="str">
        <f>IF($D18="Monthly","X",IF(AND($D18="Quarterly",MOD(2-IFERROR(MATCH(LEFT(Cover!$C$10,3),$E$5:$P$5,0),1),3)=0),"X",IF(AND($D18="Annually",2=IFERROR(MATCH(LEFT(Cover!$C$11,3),$E$5:$P$5,0),1)),"X","")))</f>
        <v/>
      </c>
      <c r="G18" s="38" t="str">
        <f>IF($D18="Monthly","X",IF(AND($D18="Quarterly",MOD(3-IFERROR(MATCH(LEFT(Cover!$C$10,3),$E$5:$P$5,0),1),3)=0),"X",IF(AND($D18="Annually",3=IFERROR(MATCH(LEFT(Cover!$C$11,3),$E$5:$P$5,0),1)),"X","")))</f>
        <v/>
      </c>
      <c r="H18" s="38" t="str">
        <f>IF($D18="Monthly","X",IF(AND($D18="Quarterly",MOD(4-IFERROR(MATCH(LEFT(Cover!$C$10,3),$E$5:$P$5,0),1),3)=0),"X",IF(AND($D18="Annually",4=IFERROR(MATCH(LEFT(Cover!$C$11,3),$E$5:$P$5,0),1)),"X","")))</f>
        <v>X</v>
      </c>
      <c r="I18" s="38" t="str">
        <f>IF($D18="Monthly","X",IF(AND($D18="Quarterly",MOD(5-IFERROR(MATCH(LEFT(Cover!$C$10,3),$E$5:$P$5,0),1),3)=0),"X",IF(AND($D18="Annually",5=IFERROR(MATCH(LEFT(Cover!$C$11,3),$E$5:$P$5,0),1)),"X","")))</f>
        <v/>
      </c>
      <c r="J18" s="38" t="str">
        <f>IF($D18="Monthly","X",IF(AND($D18="Quarterly",MOD(6-IFERROR(MATCH(LEFT(Cover!$C$10,3),$E$5:$P$5,0),1),3)=0),"X",IF(AND($D18="Annually",6=IFERROR(MATCH(LEFT(Cover!$C$11,3),$E$5:$P$5,0),1)),"X","")))</f>
        <v/>
      </c>
      <c r="K18" s="38" t="str">
        <f>IF($D18="Monthly","X",IF(AND($D18="Quarterly",MOD(7-IFERROR(MATCH(LEFT(Cover!$C$10,3),$E$5:$P$5,0),1),3)=0),"X",IF(AND($D18="Annually",7=IFERROR(MATCH(LEFT(Cover!$C$11,3),$E$5:$P$5,0),1)),"X","")))</f>
        <v>X</v>
      </c>
      <c r="L18" s="38" t="str">
        <f>IF($D18="Monthly","X",IF(AND($D18="Quarterly",MOD(8-IFERROR(MATCH(LEFT(Cover!$C$10,3),$E$5:$P$5,0),1),3)=0),"X",IF(AND($D18="Annually",8=IFERROR(MATCH(LEFT(Cover!$C$11,3),$E$5:$P$5,0),1)),"X","")))</f>
        <v/>
      </c>
      <c r="M18" s="38" t="str">
        <f>IF($D18="Monthly","X",IF(AND($D18="Quarterly",MOD(9-IFERROR(MATCH(LEFT(Cover!$C$10,3),$E$5:$P$5,0),1),3)=0),"X",IF(AND($D18="Annually",9=IFERROR(MATCH(LEFT(Cover!$C$11,3),$E$5:$P$5,0),1)),"X","")))</f>
        <v/>
      </c>
      <c r="N18" s="38" t="str">
        <f>IF($D18="Monthly","X",IF(AND($D18="Quarterly",MOD(10-IFERROR(MATCH(LEFT(Cover!$C$10,3),$E$5:$P$5,0),1),3)=0),"X",IF(AND($D18="Annually",10=IFERROR(MATCH(LEFT(Cover!$C$11,3),$E$5:$P$5,0),1)),"X","")))</f>
        <v>X</v>
      </c>
      <c r="O18" s="38" t="str">
        <f>IF($D18="Monthly","X",IF(AND($D18="Quarterly",MOD(11-IFERROR(MATCH(LEFT(Cover!$C$10,3),$E$5:$P$5,0),1),3)=0),"X",IF(AND($D18="Annually",11=IFERROR(MATCH(LEFT(Cover!$C$11,3),$E$5:$P$5,0),1)),"X","")))</f>
        <v/>
      </c>
      <c r="P18" s="38" t="str">
        <f>IF($D18="Monthly","X",IF(AND($D18="Quarterly",MOD(12-IFERROR(MATCH(LEFT(Cover!$C$10,3),$E$5:$P$5,0),1),3)=0),"X",IF(AND($D18="Annually",12=IFERROR(MATCH(LEFT(Cover!$C$11,3),$E$5:$P$5,0),1)),"X","")))</f>
        <v/>
      </c>
    </row>
    <row r="19">
      <c r="A19" s="27" t="n">
        <v>14</v>
      </c>
      <c r="B19" s="28" t="inlineStr">
        <is>
          <t>Air compressors</t>
        </is>
      </c>
      <c r="C19" s="28" t="inlineStr">
        <is>
          <t>Take an oil sample for analysis on oil-lubricated units</t>
        </is>
      </c>
      <c r="D19" s="28" t="inlineStr">
        <is>
          <t>Quarterly</t>
        </is>
      </c>
      <c r="E19" s="38" t="str">
        <f>IF($D19="Monthly","X",IF(AND($D19="Quarterly",MOD(1-IFERROR(MATCH(LEFT(Cover!$C$10,3),$E$5:$P$5,0),1),3)=0),"X",IF(AND($D19="Annually",1=IFERROR(MATCH(LEFT(Cover!$C$11,3),$E$5:$P$5,0),1)),"X","")))</f>
        <v>X</v>
      </c>
      <c r="F19" s="38" t="str">
        <f>IF($D19="Monthly","X",IF(AND($D19="Quarterly",MOD(2-IFERROR(MATCH(LEFT(Cover!$C$10,3),$E$5:$P$5,0),1),3)=0),"X",IF(AND($D19="Annually",2=IFERROR(MATCH(LEFT(Cover!$C$11,3),$E$5:$P$5,0),1)),"X","")))</f>
        <v/>
      </c>
      <c r="G19" s="38" t="str">
        <f>IF($D19="Monthly","X",IF(AND($D19="Quarterly",MOD(3-IFERROR(MATCH(LEFT(Cover!$C$10,3),$E$5:$P$5,0),1),3)=0),"X",IF(AND($D19="Annually",3=IFERROR(MATCH(LEFT(Cover!$C$11,3),$E$5:$P$5,0),1)),"X","")))</f>
        <v/>
      </c>
      <c r="H19" s="38" t="str">
        <f>IF($D19="Monthly","X",IF(AND($D19="Quarterly",MOD(4-IFERROR(MATCH(LEFT(Cover!$C$10,3),$E$5:$P$5,0),1),3)=0),"X",IF(AND($D19="Annually",4=IFERROR(MATCH(LEFT(Cover!$C$11,3),$E$5:$P$5,0),1)),"X","")))</f>
        <v>X</v>
      </c>
      <c r="I19" s="38" t="str">
        <f>IF($D19="Monthly","X",IF(AND($D19="Quarterly",MOD(5-IFERROR(MATCH(LEFT(Cover!$C$10,3),$E$5:$P$5,0),1),3)=0),"X",IF(AND($D19="Annually",5=IFERROR(MATCH(LEFT(Cover!$C$11,3),$E$5:$P$5,0),1)),"X","")))</f>
        <v/>
      </c>
      <c r="J19" s="38" t="str">
        <f>IF($D19="Monthly","X",IF(AND($D19="Quarterly",MOD(6-IFERROR(MATCH(LEFT(Cover!$C$10,3),$E$5:$P$5,0),1),3)=0),"X",IF(AND($D19="Annually",6=IFERROR(MATCH(LEFT(Cover!$C$11,3),$E$5:$P$5,0),1)),"X","")))</f>
        <v/>
      </c>
      <c r="K19" s="38" t="str">
        <f>IF($D19="Monthly","X",IF(AND($D19="Quarterly",MOD(7-IFERROR(MATCH(LEFT(Cover!$C$10,3),$E$5:$P$5,0),1),3)=0),"X",IF(AND($D19="Annually",7=IFERROR(MATCH(LEFT(Cover!$C$11,3),$E$5:$P$5,0),1)),"X","")))</f>
        <v>X</v>
      </c>
      <c r="L19" s="38" t="str">
        <f>IF($D19="Monthly","X",IF(AND($D19="Quarterly",MOD(8-IFERROR(MATCH(LEFT(Cover!$C$10,3),$E$5:$P$5,0),1),3)=0),"X",IF(AND($D19="Annually",8=IFERROR(MATCH(LEFT(Cover!$C$11,3),$E$5:$P$5,0),1)),"X","")))</f>
        <v/>
      </c>
      <c r="M19" s="38" t="str">
        <f>IF($D19="Monthly","X",IF(AND($D19="Quarterly",MOD(9-IFERROR(MATCH(LEFT(Cover!$C$10,3),$E$5:$P$5,0),1),3)=0),"X",IF(AND($D19="Annually",9=IFERROR(MATCH(LEFT(Cover!$C$11,3),$E$5:$P$5,0),1)),"X","")))</f>
        <v/>
      </c>
      <c r="N19" s="38" t="str">
        <f>IF($D19="Monthly","X",IF(AND($D19="Quarterly",MOD(10-IFERROR(MATCH(LEFT(Cover!$C$10,3),$E$5:$P$5,0),1),3)=0),"X",IF(AND($D19="Annually",10=IFERROR(MATCH(LEFT(Cover!$C$11,3),$E$5:$P$5,0),1)),"X","")))</f>
        <v>X</v>
      </c>
      <c r="O19" s="38" t="str">
        <f>IF($D19="Monthly","X",IF(AND($D19="Quarterly",MOD(11-IFERROR(MATCH(LEFT(Cover!$C$10,3),$E$5:$P$5,0),1),3)=0),"X",IF(AND($D19="Annually",11=IFERROR(MATCH(LEFT(Cover!$C$11,3),$E$5:$P$5,0),1)),"X","")))</f>
        <v/>
      </c>
      <c r="P19" s="38" t="str">
        <f>IF($D19="Monthly","X",IF(AND($D19="Quarterly",MOD(12-IFERROR(MATCH(LEFT(Cover!$C$10,3),$E$5:$P$5,0),1),3)=0),"X",IF(AND($D19="Annually",12=IFERROR(MATCH(LEFT(Cover!$C$11,3),$E$5:$P$5,0),1)),"X","")))</f>
        <v/>
      </c>
    </row>
    <row r="20">
      <c r="A20" s="27" t="n">
        <v>15</v>
      </c>
      <c r="B20" s="28" t="inlineStr">
        <is>
          <t>Air compressors</t>
        </is>
      </c>
      <c r="C20" s="28" t="inlineStr">
        <is>
          <t>Check electrical connections and motor mountings for tightness</t>
        </is>
      </c>
      <c r="D20" s="28" t="inlineStr">
        <is>
          <t>Quarterly</t>
        </is>
      </c>
      <c r="E20" s="38" t="str">
        <f>IF($D20="Monthly","X",IF(AND($D20="Quarterly",MOD(1-IFERROR(MATCH(LEFT(Cover!$C$10,3),$E$5:$P$5,0),1),3)=0),"X",IF(AND($D20="Annually",1=IFERROR(MATCH(LEFT(Cover!$C$11,3),$E$5:$P$5,0),1)),"X","")))</f>
        <v>X</v>
      </c>
      <c r="F20" s="38" t="str">
        <f>IF($D20="Monthly","X",IF(AND($D20="Quarterly",MOD(2-IFERROR(MATCH(LEFT(Cover!$C$10,3),$E$5:$P$5,0),1),3)=0),"X",IF(AND($D20="Annually",2=IFERROR(MATCH(LEFT(Cover!$C$11,3),$E$5:$P$5,0),1)),"X","")))</f>
        <v/>
      </c>
      <c r="G20" s="38" t="str">
        <f>IF($D20="Monthly","X",IF(AND($D20="Quarterly",MOD(3-IFERROR(MATCH(LEFT(Cover!$C$10,3),$E$5:$P$5,0),1),3)=0),"X",IF(AND($D20="Annually",3=IFERROR(MATCH(LEFT(Cover!$C$11,3),$E$5:$P$5,0),1)),"X","")))</f>
        <v/>
      </c>
      <c r="H20" s="38" t="str">
        <f>IF($D20="Monthly","X",IF(AND($D20="Quarterly",MOD(4-IFERROR(MATCH(LEFT(Cover!$C$10,3),$E$5:$P$5,0),1),3)=0),"X",IF(AND($D20="Annually",4=IFERROR(MATCH(LEFT(Cover!$C$11,3),$E$5:$P$5,0),1)),"X","")))</f>
        <v>X</v>
      </c>
      <c r="I20" s="38" t="str">
        <f>IF($D20="Monthly","X",IF(AND($D20="Quarterly",MOD(5-IFERROR(MATCH(LEFT(Cover!$C$10,3),$E$5:$P$5,0),1),3)=0),"X",IF(AND($D20="Annually",5=IFERROR(MATCH(LEFT(Cover!$C$11,3),$E$5:$P$5,0),1)),"X","")))</f>
        <v/>
      </c>
      <c r="J20" s="38" t="str">
        <f>IF($D20="Monthly","X",IF(AND($D20="Quarterly",MOD(6-IFERROR(MATCH(LEFT(Cover!$C$10,3),$E$5:$P$5,0),1),3)=0),"X",IF(AND($D20="Annually",6=IFERROR(MATCH(LEFT(Cover!$C$11,3),$E$5:$P$5,0),1)),"X","")))</f>
        <v/>
      </c>
      <c r="K20" s="38" t="str">
        <f>IF($D20="Monthly","X",IF(AND($D20="Quarterly",MOD(7-IFERROR(MATCH(LEFT(Cover!$C$10,3),$E$5:$P$5,0),1),3)=0),"X",IF(AND($D20="Annually",7=IFERROR(MATCH(LEFT(Cover!$C$11,3),$E$5:$P$5,0),1)),"X","")))</f>
        <v>X</v>
      </c>
      <c r="L20" s="38" t="str">
        <f>IF($D20="Monthly","X",IF(AND($D20="Quarterly",MOD(8-IFERROR(MATCH(LEFT(Cover!$C$10,3),$E$5:$P$5,0),1),3)=0),"X",IF(AND($D20="Annually",8=IFERROR(MATCH(LEFT(Cover!$C$11,3),$E$5:$P$5,0),1)),"X","")))</f>
        <v/>
      </c>
      <c r="M20" s="38" t="str">
        <f>IF($D20="Monthly","X",IF(AND($D20="Quarterly",MOD(9-IFERROR(MATCH(LEFT(Cover!$C$10,3),$E$5:$P$5,0),1),3)=0),"X",IF(AND($D20="Annually",9=IFERROR(MATCH(LEFT(Cover!$C$11,3),$E$5:$P$5,0),1)),"X","")))</f>
        <v/>
      </c>
      <c r="N20" s="38" t="str">
        <f>IF($D20="Monthly","X",IF(AND($D20="Quarterly",MOD(10-IFERROR(MATCH(LEFT(Cover!$C$10,3),$E$5:$P$5,0),1),3)=0),"X",IF(AND($D20="Annually",10=IFERROR(MATCH(LEFT(Cover!$C$11,3),$E$5:$P$5,0),1)),"X","")))</f>
        <v>X</v>
      </c>
      <c r="O20" s="38" t="str">
        <f>IF($D20="Monthly","X",IF(AND($D20="Quarterly",MOD(11-IFERROR(MATCH(LEFT(Cover!$C$10,3),$E$5:$P$5,0),1),3)=0),"X",IF(AND($D20="Annually",11=IFERROR(MATCH(LEFT(Cover!$C$11,3),$E$5:$P$5,0),1)),"X","")))</f>
        <v/>
      </c>
      <c r="P20" s="38" t="str">
        <f>IF($D20="Monthly","X",IF(AND($D20="Quarterly",MOD(12-IFERROR(MATCH(LEFT(Cover!$C$10,3),$E$5:$P$5,0),1),3)=0),"X",IF(AND($D20="Annually",12=IFERROR(MATCH(LEFT(Cover!$C$11,3),$E$5:$P$5,0),1)),"X","")))</f>
        <v/>
      </c>
    </row>
    <row r="21">
      <c r="A21" s="27" t="n">
        <v>16</v>
      </c>
      <c r="B21" s="28" t="inlineStr">
        <is>
          <t>Air compressors</t>
        </is>
      </c>
      <c r="C21" s="28" t="inlineStr">
        <is>
          <t>Change the compressor oil, or at the running hours the manual gives</t>
        </is>
      </c>
      <c r="D21" s="28" t="inlineStr">
        <is>
          <t>Annually</t>
        </is>
      </c>
      <c r="E21" s="38" t="str">
        <f>IF($D21="Monthly","X",IF(AND($D21="Quarterly",MOD(1-IFERROR(MATCH(LEFT(Cover!$C$10,3),$E$5:$P$5,0),1),3)=0),"X",IF(AND($D21="Annually",1=IFERROR(MATCH(LEFT(Cover!$C$11,3),$E$5:$P$5,0),1)),"X","")))</f>
        <v>X</v>
      </c>
      <c r="F21" s="38" t="str">
        <f>IF($D21="Monthly","X",IF(AND($D21="Quarterly",MOD(2-IFERROR(MATCH(LEFT(Cover!$C$10,3),$E$5:$P$5,0),1),3)=0),"X",IF(AND($D21="Annually",2=IFERROR(MATCH(LEFT(Cover!$C$11,3),$E$5:$P$5,0),1)),"X","")))</f>
        <v/>
      </c>
      <c r="G21" s="38" t="str">
        <f>IF($D21="Monthly","X",IF(AND($D21="Quarterly",MOD(3-IFERROR(MATCH(LEFT(Cover!$C$10,3),$E$5:$P$5,0),1),3)=0),"X",IF(AND($D21="Annually",3=IFERROR(MATCH(LEFT(Cover!$C$11,3),$E$5:$P$5,0),1)),"X","")))</f>
        <v/>
      </c>
      <c r="H21" s="38" t="str">
        <f>IF($D21="Monthly","X",IF(AND($D21="Quarterly",MOD(4-IFERROR(MATCH(LEFT(Cover!$C$10,3),$E$5:$P$5,0),1),3)=0),"X",IF(AND($D21="Annually",4=IFERROR(MATCH(LEFT(Cover!$C$11,3),$E$5:$P$5,0),1)),"X","")))</f>
        <v/>
      </c>
      <c r="I21" s="38" t="str">
        <f>IF($D21="Monthly","X",IF(AND($D21="Quarterly",MOD(5-IFERROR(MATCH(LEFT(Cover!$C$10,3),$E$5:$P$5,0),1),3)=0),"X",IF(AND($D21="Annually",5=IFERROR(MATCH(LEFT(Cover!$C$11,3),$E$5:$P$5,0),1)),"X","")))</f>
        <v/>
      </c>
      <c r="J21" s="38" t="str">
        <f>IF($D21="Monthly","X",IF(AND($D21="Quarterly",MOD(6-IFERROR(MATCH(LEFT(Cover!$C$10,3),$E$5:$P$5,0),1),3)=0),"X",IF(AND($D21="Annually",6=IFERROR(MATCH(LEFT(Cover!$C$11,3),$E$5:$P$5,0),1)),"X","")))</f>
        <v/>
      </c>
      <c r="K21" s="38" t="str">
        <f>IF($D21="Monthly","X",IF(AND($D21="Quarterly",MOD(7-IFERROR(MATCH(LEFT(Cover!$C$10,3),$E$5:$P$5,0),1),3)=0),"X",IF(AND($D21="Annually",7=IFERROR(MATCH(LEFT(Cover!$C$11,3),$E$5:$P$5,0),1)),"X","")))</f>
        <v/>
      </c>
      <c r="L21" s="38" t="str">
        <f>IF($D21="Monthly","X",IF(AND($D21="Quarterly",MOD(8-IFERROR(MATCH(LEFT(Cover!$C$10,3),$E$5:$P$5,0),1),3)=0),"X",IF(AND($D21="Annually",8=IFERROR(MATCH(LEFT(Cover!$C$11,3),$E$5:$P$5,0),1)),"X","")))</f>
        <v/>
      </c>
      <c r="M21" s="38" t="str">
        <f>IF($D21="Monthly","X",IF(AND($D21="Quarterly",MOD(9-IFERROR(MATCH(LEFT(Cover!$C$10,3),$E$5:$P$5,0),1),3)=0),"X",IF(AND($D21="Annually",9=IFERROR(MATCH(LEFT(Cover!$C$11,3),$E$5:$P$5,0),1)),"X","")))</f>
        <v/>
      </c>
      <c r="N21" s="38" t="str">
        <f>IF($D21="Monthly","X",IF(AND($D21="Quarterly",MOD(10-IFERROR(MATCH(LEFT(Cover!$C$10,3),$E$5:$P$5,0),1),3)=0),"X",IF(AND($D21="Annually",10=IFERROR(MATCH(LEFT(Cover!$C$11,3),$E$5:$P$5,0),1)),"X","")))</f>
        <v/>
      </c>
      <c r="O21" s="38" t="str">
        <f>IF($D21="Monthly","X",IF(AND($D21="Quarterly",MOD(11-IFERROR(MATCH(LEFT(Cover!$C$10,3),$E$5:$P$5,0),1),3)=0),"X",IF(AND($D21="Annually",11=IFERROR(MATCH(LEFT(Cover!$C$11,3),$E$5:$P$5,0),1)),"X","")))</f>
        <v/>
      </c>
      <c r="P21" s="38" t="str">
        <f>IF($D21="Monthly","X",IF(AND($D21="Quarterly",MOD(12-IFERROR(MATCH(LEFT(Cover!$C$10,3),$E$5:$P$5,0),1),3)=0),"X",IF(AND($D21="Annually",12=IFERROR(MATCH(LEFT(Cover!$C$11,3),$E$5:$P$5,0),1)),"X","")))</f>
        <v/>
      </c>
    </row>
    <row r="22">
      <c r="A22" s="27" t="n">
        <v>17</v>
      </c>
      <c r="B22" s="28" t="inlineStr">
        <is>
          <t>Air compressors</t>
        </is>
      </c>
      <c r="C22" s="28" t="inlineStr">
        <is>
          <t>Clean the cooler cores and check the thermostatic valve</t>
        </is>
      </c>
      <c r="D22" s="28" t="inlineStr">
        <is>
          <t>Annually</t>
        </is>
      </c>
      <c r="E22" s="38" t="str">
        <f>IF($D22="Monthly","X",IF(AND($D22="Quarterly",MOD(1-IFERROR(MATCH(LEFT(Cover!$C$10,3),$E$5:$P$5,0),1),3)=0),"X",IF(AND($D22="Annually",1=IFERROR(MATCH(LEFT(Cover!$C$11,3),$E$5:$P$5,0),1)),"X","")))</f>
        <v>X</v>
      </c>
      <c r="F22" s="38" t="str">
        <f>IF($D22="Monthly","X",IF(AND($D22="Quarterly",MOD(2-IFERROR(MATCH(LEFT(Cover!$C$10,3),$E$5:$P$5,0),1),3)=0),"X",IF(AND($D22="Annually",2=IFERROR(MATCH(LEFT(Cover!$C$11,3),$E$5:$P$5,0),1)),"X","")))</f>
        <v/>
      </c>
      <c r="G22" s="38" t="str">
        <f>IF($D22="Monthly","X",IF(AND($D22="Quarterly",MOD(3-IFERROR(MATCH(LEFT(Cover!$C$10,3),$E$5:$P$5,0),1),3)=0),"X",IF(AND($D22="Annually",3=IFERROR(MATCH(LEFT(Cover!$C$11,3),$E$5:$P$5,0),1)),"X","")))</f>
        <v/>
      </c>
      <c r="H22" s="38" t="str">
        <f>IF($D22="Monthly","X",IF(AND($D22="Quarterly",MOD(4-IFERROR(MATCH(LEFT(Cover!$C$10,3),$E$5:$P$5,0),1),3)=0),"X",IF(AND($D22="Annually",4=IFERROR(MATCH(LEFT(Cover!$C$11,3),$E$5:$P$5,0),1)),"X","")))</f>
        <v/>
      </c>
      <c r="I22" s="38" t="str">
        <f>IF($D22="Monthly","X",IF(AND($D22="Quarterly",MOD(5-IFERROR(MATCH(LEFT(Cover!$C$10,3),$E$5:$P$5,0),1),3)=0),"X",IF(AND($D22="Annually",5=IFERROR(MATCH(LEFT(Cover!$C$11,3),$E$5:$P$5,0),1)),"X","")))</f>
        <v/>
      </c>
      <c r="J22" s="38" t="str">
        <f>IF($D22="Monthly","X",IF(AND($D22="Quarterly",MOD(6-IFERROR(MATCH(LEFT(Cover!$C$10,3),$E$5:$P$5,0),1),3)=0),"X",IF(AND($D22="Annually",6=IFERROR(MATCH(LEFT(Cover!$C$11,3),$E$5:$P$5,0),1)),"X","")))</f>
        <v/>
      </c>
      <c r="K22" s="38" t="str">
        <f>IF($D22="Monthly","X",IF(AND($D22="Quarterly",MOD(7-IFERROR(MATCH(LEFT(Cover!$C$10,3),$E$5:$P$5,0),1),3)=0),"X",IF(AND($D22="Annually",7=IFERROR(MATCH(LEFT(Cover!$C$11,3),$E$5:$P$5,0),1)),"X","")))</f>
        <v/>
      </c>
      <c r="L22" s="38" t="str">
        <f>IF($D22="Monthly","X",IF(AND($D22="Quarterly",MOD(8-IFERROR(MATCH(LEFT(Cover!$C$10,3),$E$5:$P$5,0),1),3)=0),"X",IF(AND($D22="Annually",8=IFERROR(MATCH(LEFT(Cover!$C$11,3),$E$5:$P$5,0),1)),"X","")))</f>
        <v/>
      </c>
      <c r="M22" s="38" t="str">
        <f>IF($D22="Monthly","X",IF(AND($D22="Quarterly",MOD(9-IFERROR(MATCH(LEFT(Cover!$C$10,3),$E$5:$P$5,0),1),3)=0),"X",IF(AND($D22="Annually",9=IFERROR(MATCH(LEFT(Cover!$C$11,3),$E$5:$P$5,0),1)),"X","")))</f>
        <v/>
      </c>
      <c r="N22" s="38" t="str">
        <f>IF($D22="Monthly","X",IF(AND($D22="Quarterly",MOD(10-IFERROR(MATCH(LEFT(Cover!$C$10,3),$E$5:$P$5,0),1),3)=0),"X",IF(AND($D22="Annually",10=IFERROR(MATCH(LEFT(Cover!$C$11,3),$E$5:$P$5,0),1)),"X","")))</f>
        <v/>
      </c>
      <c r="O22" s="38" t="str">
        <f>IF($D22="Monthly","X",IF(AND($D22="Quarterly",MOD(11-IFERROR(MATCH(LEFT(Cover!$C$10,3),$E$5:$P$5,0),1),3)=0),"X",IF(AND($D22="Annually",11=IFERROR(MATCH(LEFT(Cover!$C$11,3),$E$5:$P$5,0),1)),"X","")))</f>
        <v/>
      </c>
      <c r="P22" s="38" t="str">
        <f>IF($D22="Monthly","X",IF(AND($D22="Quarterly",MOD(12-IFERROR(MATCH(LEFT(Cover!$C$10,3),$E$5:$P$5,0),1),3)=0),"X",IF(AND($D22="Annually",12=IFERROR(MATCH(LEFT(Cover!$C$11,3),$E$5:$P$5,0),1)),"X","")))</f>
        <v/>
      </c>
    </row>
    <row r="23">
      <c r="A23" s="27" t="n">
        <v>18</v>
      </c>
      <c r="B23" s="28" t="inlineStr">
        <is>
          <t>Air compressors</t>
        </is>
      </c>
      <c r="C23" s="28" t="inlineStr">
        <is>
          <t>Have the air receiver inspected as your local pressure vessel rules require</t>
        </is>
      </c>
      <c r="D23" s="28" t="inlineStr">
        <is>
          <t>Annually</t>
        </is>
      </c>
      <c r="E23" s="38" t="str">
        <f>IF($D23="Monthly","X",IF(AND($D23="Quarterly",MOD(1-IFERROR(MATCH(LEFT(Cover!$C$10,3),$E$5:$P$5,0),1),3)=0),"X",IF(AND($D23="Annually",1=IFERROR(MATCH(LEFT(Cover!$C$11,3),$E$5:$P$5,0),1)),"X","")))</f>
        <v>X</v>
      </c>
      <c r="F23" s="38" t="str">
        <f>IF($D23="Monthly","X",IF(AND($D23="Quarterly",MOD(2-IFERROR(MATCH(LEFT(Cover!$C$10,3),$E$5:$P$5,0),1),3)=0),"X",IF(AND($D23="Annually",2=IFERROR(MATCH(LEFT(Cover!$C$11,3),$E$5:$P$5,0),1)),"X","")))</f>
        <v/>
      </c>
      <c r="G23" s="38" t="str">
        <f>IF($D23="Monthly","X",IF(AND($D23="Quarterly",MOD(3-IFERROR(MATCH(LEFT(Cover!$C$10,3),$E$5:$P$5,0),1),3)=0),"X",IF(AND($D23="Annually",3=IFERROR(MATCH(LEFT(Cover!$C$11,3),$E$5:$P$5,0),1)),"X","")))</f>
        <v/>
      </c>
      <c r="H23" s="38" t="str">
        <f>IF($D23="Monthly","X",IF(AND($D23="Quarterly",MOD(4-IFERROR(MATCH(LEFT(Cover!$C$10,3),$E$5:$P$5,0),1),3)=0),"X",IF(AND($D23="Annually",4=IFERROR(MATCH(LEFT(Cover!$C$11,3),$E$5:$P$5,0),1)),"X","")))</f>
        <v/>
      </c>
      <c r="I23" s="38" t="str">
        <f>IF($D23="Monthly","X",IF(AND($D23="Quarterly",MOD(5-IFERROR(MATCH(LEFT(Cover!$C$10,3),$E$5:$P$5,0),1),3)=0),"X",IF(AND($D23="Annually",5=IFERROR(MATCH(LEFT(Cover!$C$11,3),$E$5:$P$5,0),1)),"X","")))</f>
        <v/>
      </c>
      <c r="J23" s="38" t="str">
        <f>IF($D23="Monthly","X",IF(AND($D23="Quarterly",MOD(6-IFERROR(MATCH(LEFT(Cover!$C$10,3),$E$5:$P$5,0),1),3)=0),"X",IF(AND($D23="Annually",6=IFERROR(MATCH(LEFT(Cover!$C$11,3),$E$5:$P$5,0),1)),"X","")))</f>
        <v/>
      </c>
      <c r="K23" s="38" t="str">
        <f>IF($D23="Monthly","X",IF(AND($D23="Quarterly",MOD(7-IFERROR(MATCH(LEFT(Cover!$C$10,3),$E$5:$P$5,0),1),3)=0),"X",IF(AND($D23="Annually",7=IFERROR(MATCH(LEFT(Cover!$C$11,3),$E$5:$P$5,0),1)),"X","")))</f>
        <v/>
      </c>
      <c r="L23" s="38" t="str">
        <f>IF($D23="Monthly","X",IF(AND($D23="Quarterly",MOD(8-IFERROR(MATCH(LEFT(Cover!$C$10,3),$E$5:$P$5,0),1),3)=0),"X",IF(AND($D23="Annually",8=IFERROR(MATCH(LEFT(Cover!$C$11,3),$E$5:$P$5,0),1)),"X","")))</f>
        <v/>
      </c>
      <c r="M23" s="38" t="str">
        <f>IF($D23="Monthly","X",IF(AND($D23="Quarterly",MOD(9-IFERROR(MATCH(LEFT(Cover!$C$10,3),$E$5:$P$5,0),1),3)=0),"X",IF(AND($D23="Annually",9=IFERROR(MATCH(LEFT(Cover!$C$11,3),$E$5:$P$5,0),1)),"X","")))</f>
        <v/>
      </c>
      <c r="N23" s="38" t="str">
        <f>IF($D23="Monthly","X",IF(AND($D23="Quarterly",MOD(10-IFERROR(MATCH(LEFT(Cover!$C$10,3),$E$5:$P$5,0),1),3)=0),"X",IF(AND($D23="Annually",10=IFERROR(MATCH(LEFT(Cover!$C$11,3),$E$5:$P$5,0),1)),"X","")))</f>
        <v/>
      </c>
      <c r="O23" s="38" t="str">
        <f>IF($D23="Monthly","X",IF(AND($D23="Quarterly",MOD(11-IFERROR(MATCH(LEFT(Cover!$C$10,3),$E$5:$P$5,0),1),3)=0),"X",IF(AND($D23="Annually",11=IFERROR(MATCH(LEFT(Cover!$C$11,3),$E$5:$P$5,0),1)),"X","")))</f>
        <v/>
      </c>
      <c r="P23" s="38" t="str">
        <f>IF($D23="Monthly","X",IF(AND($D23="Quarterly",MOD(12-IFERROR(MATCH(LEFT(Cover!$C$10,3),$E$5:$P$5,0),1),3)=0),"X",IF(AND($D23="Annually",12=IFERROR(MATCH(LEFT(Cover!$C$11,3),$E$5:$P$5,0),1)),"X","")))</f>
        <v/>
      </c>
    </row>
    <row r="24">
      <c r="A24" s="22" t="n">
        <v>19</v>
      </c>
      <c r="B24" s="23" t="inlineStr">
        <is>
          <t>Conveyors</t>
        </is>
      </c>
      <c r="C24" s="23" t="inlineStr">
        <is>
          <t>Lubricate bearings and chains as the manual specifies</t>
        </is>
      </c>
      <c r="D24" s="23" t="inlineStr">
        <is>
          <t>Monthly</t>
        </is>
      </c>
      <c r="E24" s="37" t="str">
        <f>IF($D24="Monthly","X",IF(AND($D24="Quarterly",MOD(1-IFERROR(MATCH(LEFT(Cover!$C$10,3),$E$5:$P$5,0),1),3)=0),"X",IF(AND($D24="Annually",1=IFERROR(MATCH(LEFT(Cover!$C$11,3),$E$5:$P$5,0),1)),"X","")))</f>
        <v>X</v>
      </c>
      <c r="F24" s="37" t="str">
        <f>IF($D24="Monthly","X",IF(AND($D24="Quarterly",MOD(2-IFERROR(MATCH(LEFT(Cover!$C$10,3),$E$5:$P$5,0),1),3)=0),"X",IF(AND($D24="Annually",2=IFERROR(MATCH(LEFT(Cover!$C$11,3),$E$5:$P$5,0),1)),"X","")))</f>
        <v>X</v>
      </c>
      <c r="G24" s="37" t="str">
        <f>IF($D24="Monthly","X",IF(AND($D24="Quarterly",MOD(3-IFERROR(MATCH(LEFT(Cover!$C$10,3),$E$5:$P$5,0),1),3)=0),"X",IF(AND($D24="Annually",3=IFERROR(MATCH(LEFT(Cover!$C$11,3),$E$5:$P$5,0),1)),"X","")))</f>
        <v>X</v>
      </c>
      <c r="H24" s="37" t="str">
        <f>IF($D24="Monthly","X",IF(AND($D24="Quarterly",MOD(4-IFERROR(MATCH(LEFT(Cover!$C$10,3),$E$5:$P$5,0),1),3)=0),"X",IF(AND($D24="Annually",4=IFERROR(MATCH(LEFT(Cover!$C$11,3),$E$5:$P$5,0),1)),"X","")))</f>
        <v>X</v>
      </c>
      <c r="I24" s="37" t="str">
        <f>IF($D24="Monthly","X",IF(AND($D24="Quarterly",MOD(5-IFERROR(MATCH(LEFT(Cover!$C$10,3),$E$5:$P$5,0),1),3)=0),"X",IF(AND($D24="Annually",5=IFERROR(MATCH(LEFT(Cover!$C$11,3),$E$5:$P$5,0),1)),"X","")))</f>
        <v>X</v>
      </c>
      <c r="J24" s="37" t="str">
        <f>IF($D24="Monthly","X",IF(AND($D24="Quarterly",MOD(6-IFERROR(MATCH(LEFT(Cover!$C$10,3),$E$5:$P$5,0),1),3)=0),"X",IF(AND($D24="Annually",6=IFERROR(MATCH(LEFT(Cover!$C$11,3),$E$5:$P$5,0),1)),"X","")))</f>
        <v>X</v>
      </c>
      <c r="K24" s="37" t="str">
        <f>IF($D24="Monthly","X",IF(AND($D24="Quarterly",MOD(7-IFERROR(MATCH(LEFT(Cover!$C$10,3),$E$5:$P$5,0),1),3)=0),"X",IF(AND($D24="Annually",7=IFERROR(MATCH(LEFT(Cover!$C$11,3),$E$5:$P$5,0),1)),"X","")))</f>
        <v>X</v>
      </c>
      <c r="L24" s="37" t="str">
        <f>IF($D24="Monthly","X",IF(AND($D24="Quarterly",MOD(8-IFERROR(MATCH(LEFT(Cover!$C$10,3),$E$5:$P$5,0),1),3)=0),"X",IF(AND($D24="Annually",8=IFERROR(MATCH(LEFT(Cover!$C$11,3),$E$5:$P$5,0),1)),"X","")))</f>
        <v>X</v>
      </c>
      <c r="M24" s="37" t="str">
        <f>IF($D24="Monthly","X",IF(AND($D24="Quarterly",MOD(9-IFERROR(MATCH(LEFT(Cover!$C$10,3),$E$5:$P$5,0),1),3)=0),"X",IF(AND($D24="Annually",9=IFERROR(MATCH(LEFT(Cover!$C$11,3),$E$5:$P$5,0),1)),"X","")))</f>
        <v>X</v>
      </c>
      <c r="N24" s="37" t="str">
        <f>IF($D24="Monthly","X",IF(AND($D24="Quarterly",MOD(10-IFERROR(MATCH(LEFT(Cover!$C$10,3),$E$5:$P$5,0),1),3)=0),"X",IF(AND($D24="Annually",10=IFERROR(MATCH(LEFT(Cover!$C$11,3),$E$5:$P$5,0),1)),"X","")))</f>
        <v>X</v>
      </c>
      <c r="O24" s="37" t="str">
        <f>IF($D24="Monthly","X",IF(AND($D24="Quarterly",MOD(11-IFERROR(MATCH(LEFT(Cover!$C$10,3),$E$5:$P$5,0),1),3)=0),"X",IF(AND($D24="Annually",11=IFERROR(MATCH(LEFT(Cover!$C$11,3),$E$5:$P$5,0),1)),"X","")))</f>
        <v>X</v>
      </c>
      <c r="P24" s="37" t="str">
        <f>IF($D24="Monthly","X",IF(AND($D24="Quarterly",MOD(12-IFERROR(MATCH(LEFT(Cover!$C$10,3),$E$5:$P$5,0),1),3)=0),"X",IF(AND($D24="Annually",12=IFERROR(MATCH(LEFT(Cover!$C$11,3),$E$5:$P$5,0),1)),"X","")))</f>
        <v>X</v>
      </c>
    </row>
    <row r="25">
      <c r="A25" s="22" t="n">
        <v>20</v>
      </c>
      <c r="B25" s="23" t="inlineStr">
        <is>
          <t>Conveyors</t>
        </is>
      </c>
      <c r="C25" s="23" t="inlineStr">
        <is>
          <t>Check that rollers turn freely and replace seized ones</t>
        </is>
      </c>
      <c r="D25" s="23" t="inlineStr">
        <is>
          <t>Monthly</t>
        </is>
      </c>
      <c r="E25" s="37" t="str">
        <f>IF($D25="Monthly","X",IF(AND($D25="Quarterly",MOD(1-IFERROR(MATCH(LEFT(Cover!$C$10,3),$E$5:$P$5,0),1),3)=0),"X",IF(AND($D25="Annually",1=IFERROR(MATCH(LEFT(Cover!$C$11,3),$E$5:$P$5,0),1)),"X","")))</f>
        <v>X</v>
      </c>
      <c r="F25" s="37" t="str">
        <f>IF($D25="Monthly","X",IF(AND($D25="Quarterly",MOD(2-IFERROR(MATCH(LEFT(Cover!$C$10,3),$E$5:$P$5,0),1),3)=0),"X",IF(AND($D25="Annually",2=IFERROR(MATCH(LEFT(Cover!$C$11,3),$E$5:$P$5,0),1)),"X","")))</f>
        <v>X</v>
      </c>
      <c r="G25" s="37" t="str">
        <f>IF($D25="Monthly","X",IF(AND($D25="Quarterly",MOD(3-IFERROR(MATCH(LEFT(Cover!$C$10,3),$E$5:$P$5,0),1),3)=0),"X",IF(AND($D25="Annually",3=IFERROR(MATCH(LEFT(Cover!$C$11,3),$E$5:$P$5,0),1)),"X","")))</f>
        <v>X</v>
      </c>
      <c r="H25" s="37" t="str">
        <f>IF($D25="Monthly","X",IF(AND($D25="Quarterly",MOD(4-IFERROR(MATCH(LEFT(Cover!$C$10,3),$E$5:$P$5,0),1),3)=0),"X",IF(AND($D25="Annually",4=IFERROR(MATCH(LEFT(Cover!$C$11,3),$E$5:$P$5,0),1)),"X","")))</f>
        <v>X</v>
      </c>
      <c r="I25" s="37" t="str">
        <f>IF($D25="Monthly","X",IF(AND($D25="Quarterly",MOD(5-IFERROR(MATCH(LEFT(Cover!$C$10,3),$E$5:$P$5,0),1),3)=0),"X",IF(AND($D25="Annually",5=IFERROR(MATCH(LEFT(Cover!$C$11,3),$E$5:$P$5,0),1)),"X","")))</f>
        <v>X</v>
      </c>
      <c r="J25" s="37" t="str">
        <f>IF($D25="Monthly","X",IF(AND($D25="Quarterly",MOD(6-IFERROR(MATCH(LEFT(Cover!$C$10,3),$E$5:$P$5,0),1),3)=0),"X",IF(AND($D25="Annually",6=IFERROR(MATCH(LEFT(Cover!$C$11,3),$E$5:$P$5,0),1)),"X","")))</f>
        <v>X</v>
      </c>
      <c r="K25" s="37" t="str">
        <f>IF($D25="Monthly","X",IF(AND($D25="Quarterly",MOD(7-IFERROR(MATCH(LEFT(Cover!$C$10,3),$E$5:$P$5,0),1),3)=0),"X",IF(AND($D25="Annually",7=IFERROR(MATCH(LEFT(Cover!$C$11,3),$E$5:$P$5,0),1)),"X","")))</f>
        <v>X</v>
      </c>
      <c r="L25" s="37" t="str">
        <f>IF($D25="Monthly","X",IF(AND($D25="Quarterly",MOD(8-IFERROR(MATCH(LEFT(Cover!$C$10,3),$E$5:$P$5,0),1),3)=0),"X",IF(AND($D25="Annually",8=IFERROR(MATCH(LEFT(Cover!$C$11,3),$E$5:$P$5,0),1)),"X","")))</f>
        <v>X</v>
      </c>
      <c r="M25" s="37" t="str">
        <f>IF($D25="Monthly","X",IF(AND($D25="Quarterly",MOD(9-IFERROR(MATCH(LEFT(Cover!$C$10,3),$E$5:$P$5,0),1),3)=0),"X",IF(AND($D25="Annually",9=IFERROR(MATCH(LEFT(Cover!$C$11,3),$E$5:$P$5,0),1)),"X","")))</f>
        <v>X</v>
      </c>
      <c r="N25" s="37" t="str">
        <f>IF($D25="Monthly","X",IF(AND($D25="Quarterly",MOD(10-IFERROR(MATCH(LEFT(Cover!$C$10,3),$E$5:$P$5,0),1),3)=0),"X",IF(AND($D25="Annually",10=IFERROR(MATCH(LEFT(Cover!$C$11,3),$E$5:$P$5,0),1)),"X","")))</f>
        <v>X</v>
      </c>
      <c r="O25" s="37" t="str">
        <f>IF($D25="Monthly","X",IF(AND($D25="Quarterly",MOD(11-IFERROR(MATCH(LEFT(Cover!$C$10,3),$E$5:$P$5,0),1),3)=0),"X",IF(AND($D25="Annually",11=IFERROR(MATCH(LEFT(Cover!$C$11,3),$E$5:$P$5,0),1)),"X","")))</f>
        <v>X</v>
      </c>
      <c r="P25" s="37" t="str">
        <f>IF($D25="Monthly","X",IF(AND($D25="Quarterly",MOD(12-IFERROR(MATCH(LEFT(Cover!$C$10,3),$E$5:$P$5,0),1),3)=0),"X",IF(AND($D25="Annually",12=IFERROR(MATCH(LEFT(Cover!$C$11,3),$E$5:$P$5,0),1)),"X","")))</f>
        <v>X</v>
      </c>
    </row>
    <row r="26">
      <c r="A26" s="22" t="n">
        <v>21</v>
      </c>
      <c r="B26" s="23" t="inlineStr">
        <is>
          <t>Conveyors</t>
        </is>
      </c>
      <c r="C26" s="23" t="inlineStr">
        <is>
          <t>Inspect and adjust belt scrapers and skirt rubbers</t>
        </is>
      </c>
      <c r="D26" s="23" t="inlineStr">
        <is>
          <t>Monthly</t>
        </is>
      </c>
      <c r="E26" s="37" t="str">
        <f>IF($D26="Monthly","X",IF(AND($D26="Quarterly",MOD(1-IFERROR(MATCH(LEFT(Cover!$C$10,3),$E$5:$P$5,0),1),3)=0),"X",IF(AND($D26="Annually",1=IFERROR(MATCH(LEFT(Cover!$C$11,3),$E$5:$P$5,0),1)),"X","")))</f>
        <v>X</v>
      </c>
      <c r="F26" s="37" t="str">
        <f>IF($D26="Monthly","X",IF(AND($D26="Quarterly",MOD(2-IFERROR(MATCH(LEFT(Cover!$C$10,3),$E$5:$P$5,0),1),3)=0),"X",IF(AND($D26="Annually",2=IFERROR(MATCH(LEFT(Cover!$C$11,3),$E$5:$P$5,0),1)),"X","")))</f>
        <v>X</v>
      </c>
      <c r="G26" s="37" t="str">
        <f>IF($D26="Monthly","X",IF(AND($D26="Quarterly",MOD(3-IFERROR(MATCH(LEFT(Cover!$C$10,3),$E$5:$P$5,0),1),3)=0),"X",IF(AND($D26="Annually",3=IFERROR(MATCH(LEFT(Cover!$C$11,3),$E$5:$P$5,0),1)),"X","")))</f>
        <v>X</v>
      </c>
      <c r="H26" s="37" t="str">
        <f>IF($D26="Monthly","X",IF(AND($D26="Quarterly",MOD(4-IFERROR(MATCH(LEFT(Cover!$C$10,3),$E$5:$P$5,0),1),3)=0),"X",IF(AND($D26="Annually",4=IFERROR(MATCH(LEFT(Cover!$C$11,3),$E$5:$P$5,0),1)),"X","")))</f>
        <v>X</v>
      </c>
      <c r="I26" s="37" t="str">
        <f>IF($D26="Monthly","X",IF(AND($D26="Quarterly",MOD(5-IFERROR(MATCH(LEFT(Cover!$C$10,3),$E$5:$P$5,0),1),3)=0),"X",IF(AND($D26="Annually",5=IFERROR(MATCH(LEFT(Cover!$C$11,3),$E$5:$P$5,0),1)),"X","")))</f>
        <v>X</v>
      </c>
      <c r="J26" s="37" t="str">
        <f>IF($D26="Monthly","X",IF(AND($D26="Quarterly",MOD(6-IFERROR(MATCH(LEFT(Cover!$C$10,3),$E$5:$P$5,0),1),3)=0),"X",IF(AND($D26="Annually",6=IFERROR(MATCH(LEFT(Cover!$C$11,3),$E$5:$P$5,0),1)),"X","")))</f>
        <v>X</v>
      </c>
      <c r="K26" s="37" t="str">
        <f>IF($D26="Monthly","X",IF(AND($D26="Quarterly",MOD(7-IFERROR(MATCH(LEFT(Cover!$C$10,3),$E$5:$P$5,0),1),3)=0),"X",IF(AND($D26="Annually",7=IFERROR(MATCH(LEFT(Cover!$C$11,3),$E$5:$P$5,0),1)),"X","")))</f>
        <v>X</v>
      </c>
      <c r="L26" s="37" t="str">
        <f>IF($D26="Monthly","X",IF(AND($D26="Quarterly",MOD(8-IFERROR(MATCH(LEFT(Cover!$C$10,3),$E$5:$P$5,0),1),3)=0),"X",IF(AND($D26="Annually",8=IFERROR(MATCH(LEFT(Cover!$C$11,3),$E$5:$P$5,0),1)),"X","")))</f>
        <v>X</v>
      </c>
      <c r="M26" s="37" t="str">
        <f>IF($D26="Monthly","X",IF(AND($D26="Quarterly",MOD(9-IFERROR(MATCH(LEFT(Cover!$C$10,3),$E$5:$P$5,0),1),3)=0),"X",IF(AND($D26="Annually",9=IFERROR(MATCH(LEFT(Cover!$C$11,3),$E$5:$P$5,0),1)),"X","")))</f>
        <v>X</v>
      </c>
      <c r="N26" s="37" t="str">
        <f>IF($D26="Monthly","X",IF(AND($D26="Quarterly",MOD(10-IFERROR(MATCH(LEFT(Cover!$C$10,3),$E$5:$P$5,0),1),3)=0),"X",IF(AND($D26="Annually",10=IFERROR(MATCH(LEFT(Cover!$C$11,3),$E$5:$P$5,0),1)),"X","")))</f>
        <v>X</v>
      </c>
      <c r="O26" s="37" t="str">
        <f>IF($D26="Monthly","X",IF(AND($D26="Quarterly",MOD(11-IFERROR(MATCH(LEFT(Cover!$C$10,3),$E$5:$P$5,0),1),3)=0),"X",IF(AND($D26="Annually",11=IFERROR(MATCH(LEFT(Cover!$C$11,3),$E$5:$P$5,0),1)),"X","")))</f>
        <v>X</v>
      </c>
      <c r="P26" s="37" t="str">
        <f>IF($D26="Monthly","X",IF(AND($D26="Quarterly",MOD(12-IFERROR(MATCH(LEFT(Cover!$C$10,3),$E$5:$P$5,0),1),3)=0),"X",IF(AND($D26="Annually",12=IFERROR(MATCH(LEFT(Cover!$C$11,3),$E$5:$P$5,0),1)),"X","")))</f>
        <v>X</v>
      </c>
    </row>
    <row r="27">
      <c r="A27" s="22" t="n">
        <v>22</v>
      </c>
      <c r="B27" s="23" t="inlineStr">
        <is>
          <t>Conveyors</t>
        </is>
      </c>
      <c r="C27" s="23" t="inlineStr">
        <is>
          <t>Check the drive gearbox oil level and breather</t>
        </is>
      </c>
      <c r="D27" s="23" t="inlineStr">
        <is>
          <t>Quarterly</t>
        </is>
      </c>
      <c r="E27" s="37" t="str">
        <f>IF($D27="Monthly","X",IF(AND($D27="Quarterly",MOD(1-IFERROR(MATCH(LEFT(Cover!$C$10,3),$E$5:$P$5,0),1),3)=0),"X",IF(AND($D27="Annually",1=IFERROR(MATCH(LEFT(Cover!$C$11,3),$E$5:$P$5,0),1)),"X","")))</f>
        <v>X</v>
      </c>
      <c r="F27" s="37" t="str">
        <f>IF($D27="Monthly","X",IF(AND($D27="Quarterly",MOD(2-IFERROR(MATCH(LEFT(Cover!$C$10,3),$E$5:$P$5,0),1),3)=0),"X",IF(AND($D27="Annually",2=IFERROR(MATCH(LEFT(Cover!$C$11,3),$E$5:$P$5,0),1)),"X","")))</f>
        <v/>
      </c>
      <c r="G27" s="37" t="str">
        <f>IF($D27="Monthly","X",IF(AND($D27="Quarterly",MOD(3-IFERROR(MATCH(LEFT(Cover!$C$10,3),$E$5:$P$5,0),1),3)=0),"X",IF(AND($D27="Annually",3=IFERROR(MATCH(LEFT(Cover!$C$11,3),$E$5:$P$5,0),1)),"X","")))</f>
        <v/>
      </c>
      <c r="H27" s="37" t="str">
        <f>IF($D27="Monthly","X",IF(AND($D27="Quarterly",MOD(4-IFERROR(MATCH(LEFT(Cover!$C$10,3),$E$5:$P$5,0),1),3)=0),"X",IF(AND($D27="Annually",4=IFERROR(MATCH(LEFT(Cover!$C$11,3),$E$5:$P$5,0),1)),"X","")))</f>
        <v>X</v>
      </c>
      <c r="I27" s="37" t="str">
        <f>IF($D27="Monthly","X",IF(AND($D27="Quarterly",MOD(5-IFERROR(MATCH(LEFT(Cover!$C$10,3),$E$5:$P$5,0),1),3)=0),"X",IF(AND($D27="Annually",5=IFERROR(MATCH(LEFT(Cover!$C$11,3),$E$5:$P$5,0),1)),"X","")))</f>
        <v/>
      </c>
      <c r="J27" s="37" t="str">
        <f>IF($D27="Monthly","X",IF(AND($D27="Quarterly",MOD(6-IFERROR(MATCH(LEFT(Cover!$C$10,3),$E$5:$P$5,0),1),3)=0),"X",IF(AND($D27="Annually",6=IFERROR(MATCH(LEFT(Cover!$C$11,3),$E$5:$P$5,0),1)),"X","")))</f>
        <v/>
      </c>
      <c r="K27" s="37" t="str">
        <f>IF($D27="Monthly","X",IF(AND($D27="Quarterly",MOD(7-IFERROR(MATCH(LEFT(Cover!$C$10,3),$E$5:$P$5,0),1),3)=0),"X",IF(AND($D27="Annually",7=IFERROR(MATCH(LEFT(Cover!$C$11,3),$E$5:$P$5,0),1)),"X","")))</f>
        <v>X</v>
      </c>
      <c r="L27" s="37" t="str">
        <f>IF($D27="Monthly","X",IF(AND($D27="Quarterly",MOD(8-IFERROR(MATCH(LEFT(Cover!$C$10,3),$E$5:$P$5,0),1),3)=0),"X",IF(AND($D27="Annually",8=IFERROR(MATCH(LEFT(Cover!$C$11,3),$E$5:$P$5,0),1)),"X","")))</f>
        <v/>
      </c>
      <c r="M27" s="37" t="str">
        <f>IF($D27="Monthly","X",IF(AND($D27="Quarterly",MOD(9-IFERROR(MATCH(LEFT(Cover!$C$10,3),$E$5:$P$5,0),1),3)=0),"X",IF(AND($D27="Annually",9=IFERROR(MATCH(LEFT(Cover!$C$11,3),$E$5:$P$5,0),1)),"X","")))</f>
        <v/>
      </c>
      <c r="N27" s="37" t="str">
        <f>IF($D27="Monthly","X",IF(AND($D27="Quarterly",MOD(10-IFERROR(MATCH(LEFT(Cover!$C$10,3),$E$5:$P$5,0),1),3)=0),"X",IF(AND($D27="Annually",10=IFERROR(MATCH(LEFT(Cover!$C$11,3),$E$5:$P$5,0),1)),"X","")))</f>
        <v>X</v>
      </c>
      <c r="O27" s="37" t="str">
        <f>IF($D27="Monthly","X",IF(AND($D27="Quarterly",MOD(11-IFERROR(MATCH(LEFT(Cover!$C$10,3),$E$5:$P$5,0),1),3)=0),"X",IF(AND($D27="Annually",11=IFERROR(MATCH(LEFT(Cover!$C$11,3),$E$5:$P$5,0),1)),"X","")))</f>
        <v/>
      </c>
      <c r="P27" s="37" t="str">
        <f>IF($D27="Monthly","X",IF(AND($D27="Quarterly",MOD(12-IFERROR(MATCH(LEFT(Cover!$C$10,3),$E$5:$P$5,0),1),3)=0),"X",IF(AND($D27="Annually",12=IFERROR(MATCH(LEFT(Cover!$C$11,3),$E$5:$P$5,0),1)),"X","")))</f>
        <v/>
      </c>
    </row>
    <row r="28">
      <c r="A28" s="22" t="n">
        <v>23</v>
      </c>
      <c r="B28" s="23" t="inlineStr">
        <is>
          <t>Conveyors</t>
        </is>
      </c>
      <c r="C28" s="23" t="inlineStr">
        <is>
          <t>Check pulley lagging and pulley alignment</t>
        </is>
      </c>
      <c r="D28" s="23" t="inlineStr">
        <is>
          <t>Quarterly</t>
        </is>
      </c>
      <c r="E28" s="37" t="str">
        <f>IF($D28="Monthly","X",IF(AND($D28="Quarterly",MOD(1-IFERROR(MATCH(LEFT(Cover!$C$10,3),$E$5:$P$5,0),1),3)=0),"X",IF(AND($D28="Annually",1=IFERROR(MATCH(LEFT(Cover!$C$11,3),$E$5:$P$5,0),1)),"X","")))</f>
        <v>X</v>
      </c>
      <c r="F28" s="37" t="str">
        <f>IF($D28="Monthly","X",IF(AND($D28="Quarterly",MOD(2-IFERROR(MATCH(LEFT(Cover!$C$10,3),$E$5:$P$5,0),1),3)=0),"X",IF(AND($D28="Annually",2=IFERROR(MATCH(LEFT(Cover!$C$11,3),$E$5:$P$5,0),1)),"X","")))</f>
        <v/>
      </c>
      <c r="G28" s="37" t="str">
        <f>IF($D28="Monthly","X",IF(AND($D28="Quarterly",MOD(3-IFERROR(MATCH(LEFT(Cover!$C$10,3),$E$5:$P$5,0),1),3)=0),"X",IF(AND($D28="Annually",3=IFERROR(MATCH(LEFT(Cover!$C$11,3),$E$5:$P$5,0),1)),"X","")))</f>
        <v/>
      </c>
      <c r="H28" s="37" t="str">
        <f>IF($D28="Monthly","X",IF(AND($D28="Quarterly",MOD(4-IFERROR(MATCH(LEFT(Cover!$C$10,3),$E$5:$P$5,0),1),3)=0),"X",IF(AND($D28="Annually",4=IFERROR(MATCH(LEFT(Cover!$C$11,3),$E$5:$P$5,0),1)),"X","")))</f>
        <v>X</v>
      </c>
      <c r="I28" s="37" t="str">
        <f>IF($D28="Monthly","X",IF(AND($D28="Quarterly",MOD(5-IFERROR(MATCH(LEFT(Cover!$C$10,3),$E$5:$P$5,0),1),3)=0),"X",IF(AND($D28="Annually",5=IFERROR(MATCH(LEFT(Cover!$C$11,3),$E$5:$P$5,0),1)),"X","")))</f>
        <v/>
      </c>
      <c r="J28" s="37" t="str">
        <f>IF($D28="Monthly","X",IF(AND($D28="Quarterly",MOD(6-IFERROR(MATCH(LEFT(Cover!$C$10,3),$E$5:$P$5,0),1),3)=0),"X",IF(AND($D28="Annually",6=IFERROR(MATCH(LEFT(Cover!$C$11,3),$E$5:$P$5,0),1)),"X","")))</f>
        <v/>
      </c>
      <c r="K28" s="37" t="str">
        <f>IF($D28="Monthly","X",IF(AND($D28="Quarterly",MOD(7-IFERROR(MATCH(LEFT(Cover!$C$10,3),$E$5:$P$5,0),1),3)=0),"X",IF(AND($D28="Annually",7=IFERROR(MATCH(LEFT(Cover!$C$11,3),$E$5:$P$5,0),1)),"X","")))</f>
        <v>X</v>
      </c>
      <c r="L28" s="37" t="str">
        <f>IF($D28="Monthly","X",IF(AND($D28="Quarterly",MOD(8-IFERROR(MATCH(LEFT(Cover!$C$10,3),$E$5:$P$5,0),1),3)=0),"X",IF(AND($D28="Annually",8=IFERROR(MATCH(LEFT(Cover!$C$11,3),$E$5:$P$5,0),1)),"X","")))</f>
        <v/>
      </c>
      <c r="M28" s="37" t="str">
        <f>IF($D28="Monthly","X",IF(AND($D28="Quarterly",MOD(9-IFERROR(MATCH(LEFT(Cover!$C$10,3),$E$5:$P$5,0),1),3)=0),"X",IF(AND($D28="Annually",9=IFERROR(MATCH(LEFT(Cover!$C$11,3),$E$5:$P$5,0),1)),"X","")))</f>
        <v/>
      </c>
      <c r="N28" s="37" t="str">
        <f>IF($D28="Monthly","X",IF(AND($D28="Quarterly",MOD(10-IFERROR(MATCH(LEFT(Cover!$C$10,3),$E$5:$P$5,0),1),3)=0),"X",IF(AND($D28="Annually",10=IFERROR(MATCH(LEFT(Cover!$C$11,3),$E$5:$P$5,0),1)),"X","")))</f>
        <v>X</v>
      </c>
      <c r="O28" s="37" t="str">
        <f>IF($D28="Monthly","X",IF(AND($D28="Quarterly",MOD(11-IFERROR(MATCH(LEFT(Cover!$C$10,3),$E$5:$P$5,0),1),3)=0),"X",IF(AND($D28="Annually",11=IFERROR(MATCH(LEFT(Cover!$C$11,3),$E$5:$P$5,0),1)),"X","")))</f>
        <v/>
      </c>
      <c r="P28" s="37" t="str">
        <f>IF($D28="Monthly","X",IF(AND($D28="Quarterly",MOD(12-IFERROR(MATCH(LEFT(Cover!$C$10,3),$E$5:$P$5,0),1),3)=0),"X",IF(AND($D28="Annually",12=IFERROR(MATCH(LEFT(Cover!$C$11,3),$E$5:$P$5,0),1)),"X","")))</f>
        <v/>
      </c>
    </row>
    <row r="29">
      <c r="A29" s="22" t="n">
        <v>24</v>
      </c>
      <c r="B29" s="23" t="inlineStr">
        <is>
          <t>Conveyors</t>
        </is>
      </c>
      <c r="C29" s="23" t="inlineStr">
        <is>
          <t>Check motor current and the drive connections</t>
        </is>
      </c>
      <c r="D29" s="23" t="inlineStr">
        <is>
          <t>Quarterly</t>
        </is>
      </c>
      <c r="E29" s="37" t="str">
        <f>IF($D29="Monthly","X",IF(AND($D29="Quarterly",MOD(1-IFERROR(MATCH(LEFT(Cover!$C$10,3),$E$5:$P$5,0),1),3)=0),"X",IF(AND($D29="Annually",1=IFERROR(MATCH(LEFT(Cover!$C$11,3),$E$5:$P$5,0),1)),"X","")))</f>
        <v>X</v>
      </c>
      <c r="F29" s="37" t="str">
        <f>IF($D29="Monthly","X",IF(AND($D29="Quarterly",MOD(2-IFERROR(MATCH(LEFT(Cover!$C$10,3),$E$5:$P$5,0),1),3)=0),"X",IF(AND($D29="Annually",2=IFERROR(MATCH(LEFT(Cover!$C$11,3),$E$5:$P$5,0),1)),"X","")))</f>
        <v/>
      </c>
      <c r="G29" s="37" t="str">
        <f>IF($D29="Monthly","X",IF(AND($D29="Quarterly",MOD(3-IFERROR(MATCH(LEFT(Cover!$C$10,3),$E$5:$P$5,0),1),3)=0),"X",IF(AND($D29="Annually",3=IFERROR(MATCH(LEFT(Cover!$C$11,3),$E$5:$P$5,0),1)),"X","")))</f>
        <v/>
      </c>
      <c r="H29" s="37" t="str">
        <f>IF($D29="Monthly","X",IF(AND($D29="Quarterly",MOD(4-IFERROR(MATCH(LEFT(Cover!$C$10,3),$E$5:$P$5,0),1),3)=0),"X",IF(AND($D29="Annually",4=IFERROR(MATCH(LEFT(Cover!$C$11,3),$E$5:$P$5,0),1)),"X","")))</f>
        <v>X</v>
      </c>
      <c r="I29" s="37" t="str">
        <f>IF($D29="Monthly","X",IF(AND($D29="Quarterly",MOD(5-IFERROR(MATCH(LEFT(Cover!$C$10,3),$E$5:$P$5,0),1),3)=0),"X",IF(AND($D29="Annually",5=IFERROR(MATCH(LEFT(Cover!$C$11,3),$E$5:$P$5,0),1)),"X","")))</f>
        <v/>
      </c>
      <c r="J29" s="37" t="str">
        <f>IF($D29="Monthly","X",IF(AND($D29="Quarterly",MOD(6-IFERROR(MATCH(LEFT(Cover!$C$10,3),$E$5:$P$5,0),1),3)=0),"X",IF(AND($D29="Annually",6=IFERROR(MATCH(LEFT(Cover!$C$11,3),$E$5:$P$5,0),1)),"X","")))</f>
        <v/>
      </c>
      <c r="K29" s="37" t="str">
        <f>IF($D29="Monthly","X",IF(AND($D29="Quarterly",MOD(7-IFERROR(MATCH(LEFT(Cover!$C$10,3),$E$5:$P$5,0),1),3)=0),"X",IF(AND($D29="Annually",7=IFERROR(MATCH(LEFT(Cover!$C$11,3),$E$5:$P$5,0),1)),"X","")))</f>
        <v>X</v>
      </c>
      <c r="L29" s="37" t="str">
        <f>IF($D29="Monthly","X",IF(AND($D29="Quarterly",MOD(8-IFERROR(MATCH(LEFT(Cover!$C$10,3),$E$5:$P$5,0),1),3)=0),"X",IF(AND($D29="Annually",8=IFERROR(MATCH(LEFT(Cover!$C$11,3),$E$5:$P$5,0),1)),"X","")))</f>
        <v/>
      </c>
      <c r="M29" s="37" t="str">
        <f>IF($D29="Monthly","X",IF(AND($D29="Quarterly",MOD(9-IFERROR(MATCH(LEFT(Cover!$C$10,3),$E$5:$P$5,0),1),3)=0),"X",IF(AND($D29="Annually",9=IFERROR(MATCH(LEFT(Cover!$C$11,3),$E$5:$P$5,0),1)),"X","")))</f>
        <v/>
      </c>
      <c r="N29" s="37" t="str">
        <f>IF($D29="Monthly","X",IF(AND($D29="Quarterly",MOD(10-IFERROR(MATCH(LEFT(Cover!$C$10,3),$E$5:$P$5,0),1),3)=0),"X",IF(AND($D29="Annually",10=IFERROR(MATCH(LEFT(Cover!$C$11,3),$E$5:$P$5,0),1)),"X","")))</f>
        <v>X</v>
      </c>
      <c r="O29" s="37" t="str">
        <f>IF($D29="Monthly","X",IF(AND($D29="Quarterly",MOD(11-IFERROR(MATCH(LEFT(Cover!$C$10,3),$E$5:$P$5,0),1),3)=0),"X",IF(AND($D29="Annually",11=IFERROR(MATCH(LEFT(Cover!$C$11,3),$E$5:$P$5,0),1)),"X","")))</f>
        <v/>
      </c>
      <c r="P29" s="37" t="str">
        <f>IF($D29="Monthly","X",IF(AND($D29="Quarterly",MOD(12-IFERROR(MATCH(LEFT(Cover!$C$10,3),$E$5:$P$5,0),1),3)=0),"X",IF(AND($D29="Annually",12=IFERROR(MATCH(LEFT(Cover!$C$11,3),$E$5:$P$5,0),1)),"X","")))</f>
        <v/>
      </c>
    </row>
    <row r="30">
      <c r="A30" s="22" t="n">
        <v>25</v>
      </c>
      <c r="B30" s="23" t="inlineStr">
        <is>
          <t>Conveyors</t>
        </is>
      </c>
      <c r="C30" s="23" t="inlineStr">
        <is>
          <t>Measure belt wear and plan the replacement</t>
        </is>
      </c>
      <c r="D30" s="23" t="inlineStr">
        <is>
          <t>Annually</t>
        </is>
      </c>
      <c r="E30" s="37" t="str">
        <f>IF($D30="Monthly","X",IF(AND($D30="Quarterly",MOD(1-IFERROR(MATCH(LEFT(Cover!$C$10,3),$E$5:$P$5,0),1),3)=0),"X",IF(AND($D30="Annually",1=IFERROR(MATCH(LEFT(Cover!$C$11,3),$E$5:$P$5,0),1)),"X","")))</f>
        <v>X</v>
      </c>
      <c r="F30" s="37" t="str">
        <f>IF($D30="Monthly","X",IF(AND($D30="Quarterly",MOD(2-IFERROR(MATCH(LEFT(Cover!$C$10,3),$E$5:$P$5,0),1),3)=0),"X",IF(AND($D30="Annually",2=IFERROR(MATCH(LEFT(Cover!$C$11,3),$E$5:$P$5,0),1)),"X","")))</f>
        <v/>
      </c>
      <c r="G30" s="37" t="str">
        <f>IF($D30="Monthly","X",IF(AND($D30="Quarterly",MOD(3-IFERROR(MATCH(LEFT(Cover!$C$10,3),$E$5:$P$5,0),1),3)=0),"X",IF(AND($D30="Annually",3=IFERROR(MATCH(LEFT(Cover!$C$11,3),$E$5:$P$5,0),1)),"X","")))</f>
        <v/>
      </c>
      <c r="H30" s="37" t="str">
        <f>IF($D30="Monthly","X",IF(AND($D30="Quarterly",MOD(4-IFERROR(MATCH(LEFT(Cover!$C$10,3),$E$5:$P$5,0),1),3)=0),"X",IF(AND($D30="Annually",4=IFERROR(MATCH(LEFT(Cover!$C$11,3),$E$5:$P$5,0),1)),"X","")))</f>
        <v/>
      </c>
      <c r="I30" s="37" t="str">
        <f>IF($D30="Monthly","X",IF(AND($D30="Quarterly",MOD(5-IFERROR(MATCH(LEFT(Cover!$C$10,3),$E$5:$P$5,0),1),3)=0),"X",IF(AND($D30="Annually",5=IFERROR(MATCH(LEFT(Cover!$C$11,3),$E$5:$P$5,0),1)),"X","")))</f>
        <v/>
      </c>
      <c r="J30" s="37" t="str">
        <f>IF($D30="Monthly","X",IF(AND($D30="Quarterly",MOD(6-IFERROR(MATCH(LEFT(Cover!$C$10,3),$E$5:$P$5,0),1),3)=0),"X",IF(AND($D30="Annually",6=IFERROR(MATCH(LEFT(Cover!$C$11,3),$E$5:$P$5,0),1)),"X","")))</f>
        <v/>
      </c>
      <c r="K30" s="37" t="str">
        <f>IF($D30="Monthly","X",IF(AND($D30="Quarterly",MOD(7-IFERROR(MATCH(LEFT(Cover!$C$10,3),$E$5:$P$5,0),1),3)=0),"X",IF(AND($D30="Annually",7=IFERROR(MATCH(LEFT(Cover!$C$11,3),$E$5:$P$5,0),1)),"X","")))</f>
        <v/>
      </c>
      <c r="L30" s="37" t="str">
        <f>IF($D30="Monthly","X",IF(AND($D30="Quarterly",MOD(8-IFERROR(MATCH(LEFT(Cover!$C$10,3),$E$5:$P$5,0),1),3)=0),"X",IF(AND($D30="Annually",8=IFERROR(MATCH(LEFT(Cover!$C$11,3),$E$5:$P$5,0),1)),"X","")))</f>
        <v/>
      </c>
      <c r="M30" s="37" t="str">
        <f>IF($D30="Monthly","X",IF(AND($D30="Quarterly",MOD(9-IFERROR(MATCH(LEFT(Cover!$C$10,3),$E$5:$P$5,0),1),3)=0),"X",IF(AND($D30="Annually",9=IFERROR(MATCH(LEFT(Cover!$C$11,3),$E$5:$P$5,0),1)),"X","")))</f>
        <v/>
      </c>
      <c r="N30" s="37" t="str">
        <f>IF($D30="Monthly","X",IF(AND($D30="Quarterly",MOD(10-IFERROR(MATCH(LEFT(Cover!$C$10,3),$E$5:$P$5,0),1),3)=0),"X",IF(AND($D30="Annually",10=IFERROR(MATCH(LEFT(Cover!$C$11,3),$E$5:$P$5,0),1)),"X","")))</f>
        <v/>
      </c>
      <c r="O30" s="37" t="str">
        <f>IF($D30="Monthly","X",IF(AND($D30="Quarterly",MOD(11-IFERROR(MATCH(LEFT(Cover!$C$10,3),$E$5:$P$5,0),1),3)=0),"X",IF(AND($D30="Annually",11=IFERROR(MATCH(LEFT(Cover!$C$11,3),$E$5:$P$5,0),1)),"X","")))</f>
        <v/>
      </c>
      <c r="P30" s="37" t="str">
        <f>IF($D30="Monthly","X",IF(AND($D30="Quarterly",MOD(12-IFERROR(MATCH(LEFT(Cover!$C$10,3),$E$5:$P$5,0),1),3)=0),"X",IF(AND($D30="Annually",12=IFERROR(MATCH(LEFT(Cover!$C$11,3),$E$5:$P$5,0),1)),"X","")))</f>
        <v/>
      </c>
    </row>
    <row r="31">
      <c r="A31" s="22" t="n">
        <v>26</v>
      </c>
      <c r="B31" s="23" t="inlineStr">
        <is>
          <t>Conveyors</t>
        </is>
      </c>
      <c r="C31" s="23" t="inlineStr">
        <is>
          <t>Inspect the frame, supports and bolts for damage and corrosion</t>
        </is>
      </c>
      <c r="D31" s="23" t="inlineStr">
        <is>
          <t>Annually</t>
        </is>
      </c>
      <c r="E31" s="37" t="str">
        <f>IF($D31="Monthly","X",IF(AND($D31="Quarterly",MOD(1-IFERROR(MATCH(LEFT(Cover!$C$10,3),$E$5:$P$5,0),1),3)=0),"X",IF(AND($D31="Annually",1=IFERROR(MATCH(LEFT(Cover!$C$11,3),$E$5:$P$5,0),1)),"X","")))</f>
        <v>X</v>
      </c>
      <c r="F31" s="37" t="str">
        <f>IF($D31="Monthly","X",IF(AND($D31="Quarterly",MOD(2-IFERROR(MATCH(LEFT(Cover!$C$10,3),$E$5:$P$5,0),1),3)=0),"X",IF(AND($D31="Annually",2=IFERROR(MATCH(LEFT(Cover!$C$11,3),$E$5:$P$5,0),1)),"X","")))</f>
        <v/>
      </c>
      <c r="G31" s="37" t="str">
        <f>IF($D31="Monthly","X",IF(AND($D31="Quarterly",MOD(3-IFERROR(MATCH(LEFT(Cover!$C$10,3),$E$5:$P$5,0),1),3)=0),"X",IF(AND($D31="Annually",3=IFERROR(MATCH(LEFT(Cover!$C$11,3),$E$5:$P$5,0),1)),"X","")))</f>
        <v/>
      </c>
      <c r="H31" s="37" t="str">
        <f>IF($D31="Monthly","X",IF(AND($D31="Quarterly",MOD(4-IFERROR(MATCH(LEFT(Cover!$C$10,3),$E$5:$P$5,0),1),3)=0),"X",IF(AND($D31="Annually",4=IFERROR(MATCH(LEFT(Cover!$C$11,3),$E$5:$P$5,0),1)),"X","")))</f>
        <v/>
      </c>
      <c r="I31" s="37" t="str">
        <f>IF($D31="Monthly","X",IF(AND($D31="Quarterly",MOD(5-IFERROR(MATCH(LEFT(Cover!$C$10,3),$E$5:$P$5,0),1),3)=0),"X",IF(AND($D31="Annually",5=IFERROR(MATCH(LEFT(Cover!$C$11,3),$E$5:$P$5,0),1)),"X","")))</f>
        <v/>
      </c>
      <c r="J31" s="37" t="str">
        <f>IF($D31="Monthly","X",IF(AND($D31="Quarterly",MOD(6-IFERROR(MATCH(LEFT(Cover!$C$10,3),$E$5:$P$5,0),1),3)=0),"X",IF(AND($D31="Annually",6=IFERROR(MATCH(LEFT(Cover!$C$11,3),$E$5:$P$5,0),1)),"X","")))</f>
        <v/>
      </c>
      <c r="K31" s="37" t="str">
        <f>IF($D31="Monthly","X",IF(AND($D31="Quarterly",MOD(7-IFERROR(MATCH(LEFT(Cover!$C$10,3),$E$5:$P$5,0),1),3)=0),"X",IF(AND($D31="Annually",7=IFERROR(MATCH(LEFT(Cover!$C$11,3),$E$5:$P$5,0),1)),"X","")))</f>
        <v/>
      </c>
      <c r="L31" s="37" t="str">
        <f>IF($D31="Monthly","X",IF(AND($D31="Quarterly",MOD(8-IFERROR(MATCH(LEFT(Cover!$C$10,3),$E$5:$P$5,0),1),3)=0),"X",IF(AND($D31="Annually",8=IFERROR(MATCH(LEFT(Cover!$C$11,3),$E$5:$P$5,0),1)),"X","")))</f>
        <v/>
      </c>
      <c r="M31" s="37" t="str">
        <f>IF($D31="Monthly","X",IF(AND($D31="Quarterly",MOD(9-IFERROR(MATCH(LEFT(Cover!$C$10,3),$E$5:$P$5,0),1),3)=0),"X",IF(AND($D31="Annually",9=IFERROR(MATCH(LEFT(Cover!$C$11,3),$E$5:$P$5,0),1)),"X","")))</f>
        <v/>
      </c>
      <c r="N31" s="37" t="str">
        <f>IF($D31="Monthly","X",IF(AND($D31="Quarterly",MOD(10-IFERROR(MATCH(LEFT(Cover!$C$10,3),$E$5:$P$5,0),1),3)=0),"X",IF(AND($D31="Annually",10=IFERROR(MATCH(LEFT(Cover!$C$11,3),$E$5:$P$5,0),1)),"X","")))</f>
        <v/>
      </c>
      <c r="O31" s="37" t="str">
        <f>IF($D31="Monthly","X",IF(AND($D31="Quarterly",MOD(11-IFERROR(MATCH(LEFT(Cover!$C$10,3),$E$5:$P$5,0),1),3)=0),"X",IF(AND($D31="Annually",11=IFERROR(MATCH(LEFT(Cover!$C$11,3),$E$5:$P$5,0),1)),"X","")))</f>
        <v/>
      </c>
      <c r="P31" s="37" t="str">
        <f>IF($D31="Monthly","X",IF(AND($D31="Quarterly",MOD(12-IFERROR(MATCH(LEFT(Cover!$C$10,3),$E$5:$P$5,0),1),3)=0),"X",IF(AND($D31="Annually",12=IFERROR(MATCH(LEFT(Cover!$C$11,3),$E$5:$P$5,0),1)),"X","")))</f>
        <v/>
      </c>
    </row>
    <row r="32">
      <c r="A32" s="22" t="n">
        <v>27</v>
      </c>
      <c r="B32" s="23" t="inlineStr">
        <is>
          <t>Conveyors</t>
        </is>
      </c>
      <c r="C32" s="23" t="inlineStr">
        <is>
          <t>Take a thermal image of the drive panel and motor connections</t>
        </is>
      </c>
      <c r="D32" s="23" t="inlineStr">
        <is>
          <t>Annually</t>
        </is>
      </c>
      <c r="E32" s="37" t="str">
        <f>IF($D32="Monthly","X",IF(AND($D32="Quarterly",MOD(1-IFERROR(MATCH(LEFT(Cover!$C$10,3),$E$5:$P$5,0),1),3)=0),"X",IF(AND($D32="Annually",1=IFERROR(MATCH(LEFT(Cover!$C$11,3),$E$5:$P$5,0),1)),"X","")))</f>
        <v>X</v>
      </c>
      <c r="F32" s="37" t="str">
        <f>IF($D32="Monthly","X",IF(AND($D32="Quarterly",MOD(2-IFERROR(MATCH(LEFT(Cover!$C$10,3),$E$5:$P$5,0),1),3)=0),"X",IF(AND($D32="Annually",2=IFERROR(MATCH(LEFT(Cover!$C$11,3),$E$5:$P$5,0),1)),"X","")))</f>
        <v/>
      </c>
      <c r="G32" s="37" t="str">
        <f>IF($D32="Monthly","X",IF(AND($D32="Quarterly",MOD(3-IFERROR(MATCH(LEFT(Cover!$C$10,3),$E$5:$P$5,0),1),3)=0),"X",IF(AND($D32="Annually",3=IFERROR(MATCH(LEFT(Cover!$C$11,3),$E$5:$P$5,0),1)),"X","")))</f>
        <v/>
      </c>
      <c r="H32" s="37" t="str">
        <f>IF($D32="Monthly","X",IF(AND($D32="Quarterly",MOD(4-IFERROR(MATCH(LEFT(Cover!$C$10,3),$E$5:$P$5,0),1),3)=0),"X",IF(AND($D32="Annually",4=IFERROR(MATCH(LEFT(Cover!$C$11,3),$E$5:$P$5,0),1)),"X","")))</f>
        <v/>
      </c>
      <c r="I32" s="37" t="str">
        <f>IF($D32="Monthly","X",IF(AND($D32="Quarterly",MOD(5-IFERROR(MATCH(LEFT(Cover!$C$10,3),$E$5:$P$5,0),1),3)=0),"X",IF(AND($D32="Annually",5=IFERROR(MATCH(LEFT(Cover!$C$11,3),$E$5:$P$5,0),1)),"X","")))</f>
        <v/>
      </c>
      <c r="J32" s="37" t="str">
        <f>IF($D32="Monthly","X",IF(AND($D32="Quarterly",MOD(6-IFERROR(MATCH(LEFT(Cover!$C$10,3),$E$5:$P$5,0),1),3)=0),"X",IF(AND($D32="Annually",6=IFERROR(MATCH(LEFT(Cover!$C$11,3),$E$5:$P$5,0),1)),"X","")))</f>
        <v/>
      </c>
      <c r="K32" s="37" t="str">
        <f>IF($D32="Monthly","X",IF(AND($D32="Quarterly",MOD(7-IFERROR(MATCH(LEFT(Cover!$C$10,3),$E$5:$P$5,0),1),3)=0),"X",IF(AND($D32="Annually",7=IFERROR(MATCH(LEFT(Cover!$C$11,3),$E$5:$P$5,0),1)),"X","")))</f>
        <v/>
      </c>
      <c r="L32" s="37" t="str">
        <f>IF($D32="Monthly","X",IF(AND($D32="Quarterly",MOD(8-IFERROR(MATCH(LEFT(Cover!$C$10,3),$E$5:$P$5,0),1),3)=0),"X",IF(AND($D32="Annually",8=IFERROR(MATCH(LEFT(Cover!$C$11,3),$E$5:$P$5,0),1)),"X","")))</f>
        <v/>
      </c>
      <c r="M32" s="37" t="str">
        <f>IF($D32="Monthly","X",IF(AND($D32="Quarterly",MOD(9-IFERROR(MATCH(LEFT(Cover!$C$10,3),$E$5:$P$5,0),1),3)=0),"X",IF(AND($D32="Annually",9=IFERROR(MATCH(LEFT(Cover!$C$11,3),$E$5:$P$5,0),1)),"X","")))</f>
        <v/>
      </c>
      <c r="N32" s="37" t="str">
        <f>IF($D32="Monthly","X",IF(AND($D32="Quarterly",MOD(10-IFERROR(MATCH(LEFT(Cover!$C$10,3),$E$5:$P$5,0),1),3)=0),"X",IF(AND($D32="Annually",10=IFERROR(MATCH(LEFT(Cover!$C$11,3),$E$5:$P$5,0),1)),"X","")))</f>
        <v/>
      </c>
      <c r="O32" s="37" t="str">
        <f>IF($D32="Monthly","X",IF(AND($D32="Quarterly",MOD(11-IFERROR(MATCH(LEFT(Cover!$C$10,3),$E$5:$P$5,0),1),3)=0),"X",IF(AND($D32="Annually",11=IFERROR(MATCH(LEFT(Cover!$C$11,3),$E$5:$P$5,0),1)),"X","")))</f>
        <v/>
      </c>
      <c r="P32" s="37" t="str">
        <f>IF($D32="Monthly","X",IF(AND($D32="Quarterly",MOD(12-IFERROR(MATCH(LEFT(Cover!$C$10,3),$E$5:$P$5,0),1),3)=0),"X",IF(AND($D32="Annually",12=IFERROR(MATCH(LEFT(Cover!$C$11,3),$E$5:$P$5,0),1)),"X","")))</f>
        <v/>
      </c>
    </row>
    <row r="33">
      <c r="A33" s="27" t="n">
        <v>28</v>
      </c>
      <c r="B33" s="28" t="inlineStr">
        <is>
          <t>Electric motors</t>
        </is>
      </c>
      <c r="C33" s="28" t="inlineStr">
        <is>
          <t>Measure running current on each phase and compare with the nameplate</t>
        </is>
      </c>
      <c r="D33" s="28" t="inlineStr">
        <is>
          <t>Monthly</t>
        </is>
      </c>
      <c r="E33" s="38" t="str">
        <f>IF($D33="Monthly","X",IF(AND($D33="Quarterly",MOD(1-IFERROR(MATCH(LEFT(Cover!$C$10,3),$E$5:$P$5,0),1),3)=0),"X",IF(AND($D33="Annually",1=IFERROR(MATCH(LEFT(Cover!$C$11,3),$E$5:$P$5,0),1)),"X","")))</f>
        <v>X</v>
      </c>
      <c r="F33" s="38" t="str">
        <f>IF($D33="Monthly","X",IF(AND($D33="Quarterly",MOD(2-IFERROR(MATCH(LEFT(Cover!$C$10,3),$E$5:$P$5,0),1),3)=0),"X",IF(AND($D33="Annually",2=IFERROR(MATCH(LEFT(Cover!$C$11,3),$E$5:$P$5,0),1)),"X","")))</f>
        <v>X</v>
      </c>
      <c r="G33" s="38" t="str">
        <f>IF($D33="Monthly","X",IF(AND($D33="Quarterly",MOD(3-IFERROR(MATCH(LEFT(Cover!$C$10,3),$E$5:$P$5,0),1),3)=0),"X",IF(AND($D33="Annually",3=IFERROR(MATCH(LEFT(Cover!$C$11,3),$E$5:$P$5,0),1)),"X","")))</f>
        <v>X</v>
      </c>
      <c r="H33" s="38" t="str">
        <f>IF($D33="Monthly","X",IF(AND($D33="Quarterly",MOD(4-IFERROR(MATCH(LEFT(Cover!$C$10,3),$E$5:$P$5,0),1),3)=0),"X",IF(AND($D33="Annually",4=IFERROR(MATCH(LEFT(Cover!$C$11,3),$E$5:$P$5,0),1)),"X","")))</f>
        <v>X</v>
      </c>
      <c r="I33" s="38" t="str">
        <f>IF($D33="Monthly","X",IF(AND($D33="Quarterly",MOD(5-IFERROR(MATCH(LEFT(Cover!$C$10,3),$E$5:$P$5,0),1),3)=0),"X",IF(AND($D33="Annually",5=IFERROR(MATCH(LEFT(Cover!$C$11,3),$E$5:$P$5,0),1)),"X","")))</f>
        <v>X</v>
      </c>
      <c r="J33" s="38" t="str">
        <f>IF($D33="Monthly","X",IF(AND($D33="Quarterly",MOD(6-IFERROR(MATCH(LEFT(Cover!$C$10,3),$E$5:$P$5,0),1),3)=0),"X",IF(AND($D33="Annually",6=IFERROR(MATCH(LEFT(Cover!$C$11,3),$E$5:$P$5,0),1)),"X","")))</f>
        <v>X</v>
      </c>
      <c r="K33" s="38" t="str">
        <f>IF($D33="Monthly","X",IF(AND($D33="Quarterly",MOD(7-IFERROR(MATCH(LEFT(Cover!$C$10,3),$E$5:$P$5,0),1),3)=0),"X",IF(AND($D33="Annually",7=IFERROR(MATCH(LEFT(Cover!$C$11,3),$E$5:$P$5,0),1)),"X","")))</f>
        <v>X</v>
      </c>
      <c r="L33" s="38" t="str">
        <f>IF($D33="Monthly","X",IF(AND($D33="Quarterly",MOD(8-IFERROR(MATCH(LEFT(Cover!$C$10,3),$E$5:$P$5,0),1),3)=0),"X",IF(AND($D33="Annually",8=IFERROR(MATCH(LEFT(Cover!$C$11,3),$E$5:$P$5,0),1)),"X","")))</f>
        <v>X</v>
      </c>
      <c r="M33" s="38" t="str">
        <f>IF($D33="Monthly","X",IF(AND($D33="Quarterly",MOD(9-IFERROR(MATCH(LEFT(Cover!$C$10,3),$E$5:$P$5,0),1),3)=0),"X",IF(AND($D33="Annually",9=IFERROR(MATCH(LEFT(Cover!$C$11,3),$E$5:$P$5,0),1)),"X","")))</f>
        <v>X</v>
      </c>
      <c r="N33" s="38" t="str">
        <f>IF($D33="Monthly","X",IF(AND($D33="Quarterly",MOD(10-IFERROR(MATCH(LEFT(Cover!$C$10,3),$E$5:$P$5,0),1),3)=0),"X",IF(AND($D33="Annually",10=IFERROR(MATCH(LEFT(Cover!$C$11,3),$E$5:$P$5,0),1)),"X","")))</f>
        <v>X</v>
      </c>
      <c r="O33" s="38" t="str">
        <f>IF($D33="Monthly","X",IF(AND($D33="Quarterly",MOD(11-IFERROR(MATCH(LEFT(Cover!$C$10,3),$E$5:$P$5,0),1),3)=0),"X",IF(AND($D33="Annually",11=IFERROR(MATCH(LEFT(Cover!$C$11,3),$E$5:$P$5,0),1)),"X","")))</f>
        <v>X</v>
      </c>
      <c r="P33" s="38" t="str">
        <f>IF($D33="Monthly","X",IF(AND($D33="Quarterly",MOD(12-IFERROR(MATCH(LEFT(Cover!$C$10,3),$E$5:$P$5,0),1),3)=0),"X",IF(AND($D33="Annually",12=IFERROR(MATCH(LEFT(Cover!$C$11,3),$E$5:$P$5,0),1)),"X","")))</f>
        <v>X</v>
      </c>
    </row>
    <row r="34">
      <c r="A34" s="27" t="n">
        <v>29</v>
      </c>
      <c r="B34" s="28" t="inlineStr">
        <is>
          <t>Electric motors</t>
        </is>
      </c>
      <c r="C34" s="28" t="inlineStr">
        <is>
          <t>Take vibration readings at both bearings and log them</t>
        </is>
      </c>
      <c r="D34" s="28" t="inlineStr">
        <is>
          <t>Monthly</t>
        </is>
      </c>
      <c r="E34" s="38" t="str">
        <f>IF($D34="Monthly","X",IF(AND($D34="Quarterly",MOD(1-IFERROR(MATCH(LEFT(Cover!$C$10,3),$E$5:$P$5,0),1),3)=0),"X",IF(AND($D34="Annually",1=IFERROR(MATCH(LEFT(Cover!$C$11,3),$E$5:$P$5,0),1)),"X","")))</f>
        <v>X</v>
      </c>
      <c r="F34" s="38" t="str">
        <f>IF($D34="Monthly","X",IF(AND($D34="Quarterly",MOD(2-IFERROR(MATCH(LEFT(Cover!$C$10,3),$E$5:$P$5,0),1),3)=0),"X",IF(AND($D34="Annually",2=IFERROR(MATCH(LEFT(Cover!$C$11,3),$E$5:$P$5,0),1)),"X","")))</f>
        <v>X</v>
      </c>
      <c r="G34" s="38" t="str">
        <f>IF($D34="Monthly","X",IF(AND($D34="Quarterly",MOD(3-IFERROR(MATCH(LEFT(Cover!$C$10,3),$E$5:$P$5,0),1),3)=0),"X",IF(AND($D34="Annually",3=IFERROR(MATCH(LEFT(Cover!$C$11,3),$E$5:$P$5,0),1)),"X","")))</f>
        <v>X</v>
      </c>
      <c r="H34" s="38" t="str">
        <f>IF($D34="Monthly","X",IF(AND($D34="Quarterly",MOD(4-IFERROR(MATCH(LEFT(Cover!$C$10,3),$E$5:$P$5,0),1),3)=0),"X",IF(AND($D34="Annually",4=IFERROR(MATCH(LEFT(Cover!$C$11,3),$E$5:$P$5,0),1)),"X","")))</f>
        <v>X</v>
      </c>
      <c r="I34" s="38" t="str">
        <f>IF($D34="Monthly","X",IF(AND($D34="Quarterly",MOD(5-IFERROR(MATCH(LEFT(Cover!$C$10,3),$E$5:$P$5,0),1),3)=0),"X",IF(AND($D34="Annually",5=IFERROR(MATCH(LEFT(Cover!$C$11,3),$E$5:$P$5,0),1)),"X","")))</f>
        <v>X</v>
      </c>
      <c r="J34" s="38" t="str">
        <f>IF($D34="Monthly","X",IF(AND($D34="Quarterly",MOD(6-IFERROR(MATCH(LEFT(Cover!$C$10,3),$E$5:$P$5,0),1),3)=0),"X",IF(AND($D34="Annually",6=IFERROR(MATCH(LEFT(Cover!$C$11,3),$E$5:$P$5,0),1)),"X","")))</f>
        <v>X</v>
      </c>
      <c r="K34" s="38" t="str">
        <f>IF($D34="Monthly","X",IF(AND($D34="Quarterly",MOD(7-IFERROR(MATCH(LEFT(Cover!$C$10,3),$E$5:$P$5,0),1),3)=0),"X",IF(AND($D34="Annually",7=IFERROR(MATCH(LEFT(Cover!$C$11,3),$E$5:$P$5,0),1)),"X","")))</f>
        <v>X</v>
      </c>
      <c r="L34" s="38" t="str">
        <f>IF($D34="Monthly","X",IF(AND($D34="Quarterly",MOD(8-IFERROR(MATCH(LEFT(Cover!$C$10,3),$E$5:$P$5,0),1),3)=0),"X",IF(AND($D34="Annually",8=IFERROR(MATCH(LEFT(Cover!$C$11,3),$E$5:$P$5,0),1)),"X","")))</f>
        <v>X</v>
      </c>
      <c r="M34" s="38" t="str">
        <f>IF($D34="Monthly","X",IF(AND($D34="Quarterly",MOD(9-IFERROR(MATCH(LEFT(Cover!$C$10,3),$E$5:$P$5,0),1),3)=0),"X",IF(AND($D34="Annually",9=IFERROR(MATCH(LEFT(Cover!$C$11,3),$E$5:$P$5,0),1)),"X","")))</f>
        <v>X</v>
      </c>
      <c r="N34" s="38" t="str">
        <f>IF($D34="Monthly","X",IF(AND($D34="Quarterly",MOD(10-IFERROR(MATCH(LEFT(Cover!$C$10,3),$E$5:$P$5,0),1),3)=0),"X",IF(AND($D34="Annually",10=IFERROR(MATCH(LEFT(Cover!$C$11,3),$E$5:$P$5,0),1)),"X","")))</f>
        <v>X</v>
      </c>
      <c r="O34" s="38" t="str">
        <f>IF($D34="Monthly","X",IF(AND($D34="Quarterly",MOD(11-IFERROR(MATCH(LEFT(Cover!$C$10,3),$E$5:$P$5,0),1),3)=0),"X",IF(AND($D34="Annually",11=IFERROR(MATCH(LEFT(Cover!$C$11,3),$E$5:$P$5,0),1)),"X","")))</f>
        <v>X</v>
      </c>
      <c r="P34" s="38" t="str">
        <f>IF($D34="Monthly","X",IF(AND($D34="Quarterly",MOD(12-IFERROR(MATCH(LEFT(Cover!$C$10,3),$E$5:$P$5,0),1),3)=0),"X",IF(AND($D34="Annually",12=IFERROR(MATCH(LEFT(Cover!$C$11,3),$E$5:$P$5,0),1)),"X","")))</f>
        <v>X</v>
      </c>
    </row>
    <row r="35">
      <c r="A35" s="27" t="n">
        <v>30</v>
      </c>
      <c r="B35" s="28" t="inlineStr">
        <is>
          <t>Electric motors</t>
        </is>
      </c>
      <c r="C35" s="28" t="inlineStr">
        <is>
          <t>Check belt tension or coupling alignment to the driven machine</t>
        </is>
      </c>
      <c r="D35" s="28" t="inlineStr">
        <is>
          <t>Monthly</t>
        </is>
      </c>
      <c r="E35" s="38" t="str">
        <f>IF($D35="Monthly","X",IF(AND($D35="Quarterly",MOD(1-IFERROR(MATCH(LEFT(Cover!$C$10,3),$E$5:$P$5,0),1),3)=0),"X",IF(AND($D35="Annually",1=IFERROR(MATCH(LEFT(Cover!$C$11,3),$E$5:$P$5,0),1)),"X","")))</f>
        <v>X</v>
      </c>
      <c r="F35" s="38" t="str">
        <f>IF($D35="Monthly","X",IF(AND($D35="Quarterly",MOD(2-IFERROR(MATCH(LEFT(Cover!$C$10,3),$E$5:$P$5,0),1),3)=0),"X",IF(AND($D35="Annually",2=IFERROR(MATCH(LEFT(Cover!$C$11,3),$E$5:$P$5,0),1)),"X","")))</f>
        <v>X</v>
      </c>
      <c r="G35" s="38" t="str">
        <f>IF($D35="Monthly","X",IF(AND($D35="Quarterly",MOD(3-IFERROR(MATCH(LEFT(Cover!$C$10,3),$E$5:$P$5,0),1),3)=0),"X",IF(AND($D35="Annually",3=IFERROR(MATCH(LEFT(Cover!$C$11,3),$E$5:$P$5,0),1)),"X","")))</f>
        <v>X</v>
      </c>
      <c r="H35" s="38" t="str">
        <f>IF($D35="Monthly","X",IF(AND($D35="Quarterly",MOD(4-IFERROR(MATCH(LEFT(Cover!$C$10,3),$E$5:$P$5,0),1),3)=0),"X",IF(AND($D35="Annually",4=IFERROR(MATCH(LEFT(Cover!$C$11,3),$E$5:$P$5,0),1)),"X","")))</f>
        <v>X</v>
      </c>
      <c r="I35" s="38" t="str">
        <f>IF($D35="Monthly","X",IF(AND($D35="Quarterly",MOD(5-IFERROR(MATCH(LEFT(Cover!$C$10,3),$E$5:$P$5,0),1),3)=0),"X",IF(AND($D35="Annually",5=IFERROR(MATCH(LEFT(Cover!$C$11,3),$E$5:$P$5,0),1)),"X","")))</f>
        <v>X</v>
      </c>
      <c r="J35" s="38" t="str">
        <f>IF($D35="Monthly","X",IF(AND($D35="Quarterly",MOD(6-IFERROR(MATCH(LEFT(Cover!$C$10,3),$E$5:$P$5,0),1),3)=0),"X",IF(AND($D35="Annually",6=IFERROR(MATCH(LEFT(Cover!$C$11,3),$E$5:$P$5,0),1)),"X","")))</f>
        <v>X</v>
      </c>
      <c r="K35" s="38" t="str">
        <f>IF($D35="Monthly","X",IF(AND($D35="Quarterly",MOD(7-IFERROR(MATCH(LEFT(Cover!$C$10,3),$E$5:$P$5,0),1),3)=0),"X",IF(AND($D35="Annually",7=IFERROR(MATCH(LEFT(Cover!$C$11,3),$E$5:$P$5,0),1)),"X","")))</f>
        <v>X</v>
      </c>
      <c r="L35" s="38" t="str">
        <f>IF($D35="Monthly","X",IF(AND($D35="Quarterly",MOD(8-IFERROR(MATCH(LEFT(Cover!$C$10,3),$E$5:$P$5,0),1),3)=0),"X",IF(AND($D35="Annually",8=IFERROR(MATCH(LEFT(Cover!$C$11,3),$E$5:$P$5,0),1)),"X","")))</f>
        <v>X</v>
      </c>
      <c r="M35" s="38" t="str">
        <f>IF($D35="Monthly","X",IF(AND($D35="Quarterly",MOD(9-IFERROR(MATCH(LEFT(Cover!$C$10,3),$E$5:$P$5,0),1),3)=0),"X",IF(AND($D35="Annually",9=IFERROR(MATCH(LEFT(Cover!$C$11,3),$E$5:$P$5,0),1)),"X","")))</f>
        <v>X</v>
      </c>
      <c r="N35" s="38" t="str">
        <f>IF($D35="Monthly","X",IF(AND($D35="Quarterly",MOD(10-IFERROR(MATCH(LEFT(Cover!$C$10,3),$E$5:$P$5,0),1),3)=0),"X",IF(AND($D35="Annually",10=IFERROR(MATCH(LEFT(Cover!$C$11,3),$E$5:$P$5,0),1)),"X","")))</f>
        <v>X</v>
      </c>
      <c r="O35" s="38" t="str">
        <f>IF($D35="Monthly","X",IF(AND($D35="Quarterly",MOD(11-IFERROR(MATCH(LEFT(Cover!$C$10,3),$E$5:$P$5,0),1),3)=0),"X",IF(AND($D35="Annually",11=IFERROR(MATCH(LEFT(Cover!$C$11,3),$E$5:$P$5,0),1)),"X","")))</f>
        <v>X</v>
      </c>
      <c r="P35" s="38" t="str">
        <f>IF($D35="Monthly","X",IF(AND($D35="Quarterly",MOD(12-IFERROR(MATCH(LEFT(Cover!$C$10,3),$E$5:$P$5,0),1),3)=0),"X",IF(AND($D35="Annually",12=IFERROR(MATCH(LEFT(Cover!$C$11,3),$E$5:$P$5,0),1)),"X","")))</f>
        <v>X</v>
      </c>
    </row>
    <row r="36">
      <c r="A36" s="27" t="n">
        <v>31</v>
      </c>
      <c r="B36" s="28" t="inlineStr">
        <is>
          <t>Electric motors</t>
        </is>
      </c>
      <c r="C36" s="28" t="inlineStr">
        <is>
          <t>Grease the bearings with the grease and quantity the manual gives; do not over-grease</t>
        </is>
      </c>
      <c r="D36" s="28" t="inlineStr">
        <is>
          <t>Quarterly</t>
        </is>
      </c>
      <c r="E36" s="38" t="str">
        <f>IF($D36="Monthly","X",IF(AND($D36="Quarterly",MOD(1-IFERROR(MATCH(LEFT(Cover!$C$10,3),$E$5:$P$5,0),1),3)=0),"X",IF(AND($D36="Annually",1=IFERROR(MATCH(LEFT(Cover!$C$11,3),$E$5:$P$5,0),1)),"X","")))</f>
        <v>X</v>
      </c>
      <c r="F36" s="38" t="str">
        <f>IF($D36="Monthly","X",IF(AND($D36="Quarterly",MOD(2-IFERROR(MATCH(LEFT(Cover!$C$10,3),$E$5:$P$5,0),1),3)=0),"X",IF(AND($D36="Annually",2=IFERROR(MATCH(LEFT(Cover!$C$11,3),$E$5:$P$5,0),1)),"X","")))</f>
        <v/>
      </c>
      <c r="G36" s="38" t="str">
        <f>IF($D36="Monthly","X",IF(AND($D36="Quarterly",MOD(3-IFERROR(MATCH(LEFT(Cover!$C$10,3),$E$5:$P$5,0),1),3)=0),"X",IF(AND($D36="Annually",3=IFERROR(MATCH(LEFT(Cover!$C$11,3),$E$5:$P$5,0),1)),"X","")))</f>
        <v/>
      </c>
      <c r="H36" s="38" t="str">
        <f>IF($D36="Monthly","X",IF(AND($D36="Quarterly",MOD(4-IFERROR(MATCH(LEFT(Cover!$C$10,3),$E$5:$P$5,0),1),3)=0),"X",IF(AND($D36="Annually",4=IFERROR(MATCH(LEFT(Cover!$C$11,3),$E$5:$P$5,0),1)),"X","")))</f>
        <v>X</v>
      </c>
      <c r="I36" s="38" t="str">
        <f>IF($D36="Monthly","X",IF(AND($D36="Quarterly",MOD(5-IFERROR(MATCH(LEFT(Cover!$C$10,3),$E$5:$P$5,0),1),3)=0),"X",IF(AND($D36="Annually",5=IFERROR(MATCH(LEFT(Cover!$C$11,3),$E$5:$P$5,0),1)),"X","")))</f>
        <v/>
      </c>
      <c r="J36" s="38" t="str">
        <f>IF($D36="Monthly","X",IF(AND($D36="Quarterly",MOD(6-IFERROR(MATCH(LEFT(Cover!$C$10,3),$E$5:$P$5,0),1),3)=0),"X",IF(AND($D36="Annually",6=IFERROR(MATCH(LEFT(Cover!$C$11,3),$E$5:$P$5,0),1)),"X","")))</f>
        <v/>
      </c>
      <c r="K36" s="38" t="str">
        <f>IF($D36="Monthly","X",IF(AND($D36="Quarterly",MOD(7-IFERROR(MATCH(LEFT(Cover!$C$10,3),$E$5:$P$5,0),1),3)=0),"X",IF(AND($D36="Annually",7=IFERROR(MATCH(LEFT(Cover!$C$11,3),$E$5:$P$5,0),1)),"X","")))</f>
        <v>X</v>
      </c>
      <c r="L36" s="38" t="str">
        <f>IF($D36="Monthly","X",IF(AND($D36="Quarterly",MOD(8-IFERROR(MATCH(LEFT(Cover!$C$10,3),$E$5:$P$5,0),1),3)=0),"X",IF(AND($D36="Annually",8=IFERROR(MATCH(LEFT(Cover!$C$11,3),$E$5:$P$5,0),1)),"X","")))</f>
        <v/>
      </c>
      <c r="M36" s="38" t="str">
        <f>IF($D36="Monthly","X",IF(AND($D36="Quarterly",MOD(9-IFERROR(MATCH(LEFT(Cover!$C$10,3),$E$5:$P$5,0),1),3)=0),"X",IF(AND($D36="Annually",9=IFERROR(MATCH(LEFT(Cover!$C$11,3),$E$5:$P$5,0),1)),"X","")))</f>
        <v/>
      </c>
      <c r="N36" s="38" t="str">
        <f>IF($D36="Monthly","X",IF(AND($D36="Quarterly",MOD(10-IFERROR(MATCH(LEFT(Cover!$C$10,3),$E$5:$P$5,0),1),3)=0),"X",IF(AND($D36="Annually",10=IFERROR(MATCH(LEFT(Cover!$C$11,3),$E$5:$P$5,0),1)),"X","")))</f>
        <v>X</v>
      </c>
      <c r="O36" s="38" t="str">
        <f>IF($D36="Monthly","X",IF(AND($D36="Quarterly",MOD(11-IFERROR(MATCH(LEFT(Cover!$C$10,3),$E$5:$P$5,0),1),3)=0),"X",IF(AND($D36="Annually",11=IFERROR(MATCH(LEFT(Cover!$C$11,3),$E$5:$P$5,0),1)),"X","")))</f>
        <v/>
      </c>
      <c r="P36" s="38" t="str">
        <f>IF($D36="Monthly","X",IF(AND($D36="Quarterly",MOD(12-IFERROR(MATCH(LEFT(Cover!$C$10,3),$E$5:$P$5,0),1),3)=0),"X",IF(AND($D36="Annually",12=IFERROR(MATCH(LEFT(Cover!$C$11,3),$E$5:$P$5,0),1)),"X","")))</f>
        <v/>
      </c>
    </row>
    <row r="37">
      <c r="A37" s="27" t="n">
        <v>32</v>
      </c>
      <c r="B37" s="28" t="inlineStr">
        <is>
          <t>Electric motors</t>
        </is>
      </c>
      <c r="C37" s="28" t="inlineStr">
        <is>
          <t>Take a thermal image of the terminal box and the starter or drive connections</t>
        </is>
      </c>
      <c r="D37" s="28" t="inlineStr">
        <is>
          <t>Quarterly</t>
        </is>
      </c>
      <c r="E37" s="38" t="str">
        <f>IF($D37="Monthly","X",IF(AND($D37="Quarterly",MOD(1-IFERROR(MATCH(LEFT(Cover!$C$10,3),$E$5:$P$5,0),1),3)=0),"X",IF(AND($D37="Annually",1=IFERROR(MATCH(LEFT(Cover!$C$11,3),$E$5:$P$5,0),1)),"X","")))</f>
        <v>X</v>
      </c>
      <c r="F37" s="38" t="str">
        <f>IF($D37="Monthly","X",IF(AND($D37="Quarterly",MOD(2-IFERROR(MATCH(LEFT(Cover!$C$10,3),$E$5:$P$5,0),1),3)=0),"X",IF(AND($D37="Annually",2=IFERROR(MATCH(LEFT(Cover!$C$11,3),$E$5:$P$5,0),1)),"X","")))</f>
        <v/>
      </c>
      <c r="G37" s="38" t="str">
        <f>IF($D37="Monthly","X",IF(AND($D37="Quarterly",MOD(3-IFERROR(MATCH(LEFT(Cover!$C$10,3),$E$5:$P$5,0),1),3)=0),"X",IF(AND($D37="Annually",3=IFERROR(MATCH(LEFT(Cover!$C$11,3),$E$5:$P$5,0),1)),"X","")))</f>
        <v/>
      </c>
      <c r="H37" s="38" t="str">
        <f>IF($D37="Monthly","X",IF(AND($D37="Quarterly",MOD(4-IFERROR(MATCH(LEFT(Cover!$C$10,3),$E$5:$P$5,0),1),3)=0),"X",IF(AND($D37="Annually",4=IFERROR(MATCH(LEFT(Cover!$C$11,3),$E$5:$P$5,0),1)),"X","")))</f>
        <v>X</v>
      </c>
      <c r="I37" s="38" t="str">
        <f>IF($D37="Monthly","X",IF(AND($D37="Quarterly",MOD(5-IFERROR(MATCH(LEFT(Cover!$C$10,3),$E$5:$P$5,0),1),3)=0),"X",IF(AND($D37="Annually",5=IFERROR(MATCH(LEFT(Cover!$C$11,3),$E$5:$P$5,0),1)),"X","")))</f>
        <v/>
      </c>
      <c r="J37" s="38" t="str">
        <f>IF($D37="Monthly","X",IF(AND($D37="Quarterly",MOD(6-IFERROR(MATCH(LEFT(Cover!$C$10,3),$E$5:$P$5,0),1),3)=0),"X",IF(AND($D37="Annually",6=IFERROR(MATCH(LEFT(Cover!$C$11,3),$E$5:$P$5,0),1)),"X","")))</f>
        <v/>
      </c>
      <c r="K37" s="38" t="str">
        <f>IF($D37="Monthly","X",IF(AND($D37="Quarterly",MOD(7-IFERROR(MATCH(LEFT(Cover!$C$10,3),$E$5:$P$5,0),1),3)=0),"X",IF(AND($D37="Annually",7=IFERROR(MATCH(LEFT(Cover!$C$11,3),$E$5:$P$5,0),1)),"X","")))</f>
        <v>X</v>
      </c>
      <c r="L37" s="38" t="str">
        <f>IF($D37="Monthly","X",IF(AND($D37="Quarterly",MOD(8-IFERROR(MATCH(LEFT(Cover!$C$10,3),$E$5:$P$5,0),1),3)=0),"X",IF(AND($D37="Annually",8=IFERROR(MATCH(LEFT(Cover!$C$11,3),$E$5:$P$5,0),1)),"X","")))</f>
        <v/>
      </c>
      <c r="M37" s="38" t="str">
        <f>IF($D37="Monthly","X",IF(AND($D37="Quarterly",MOD(9-IFERROR(MATCH(LEFT(Cover!$C$10,3),$E$5:$P$5,0),1),3)=0),"X",IF(AND($D37="Annually",9=IFERROR(MATCH(LEFT(Cover!$C$11,3),$E$5:$P$5,0),1)),"X","")))</f>
        <v/>
      </c>
      <c r="N37" s="38" t="str">
        <f>IF($D37="Monthly","X",IF(AND($D37="Quarterly",MOD(10-IFERROR(MATCH(LEFT(Cover!$C$10,3),$E$5:$P$5,0),1),3)=0),"X",IF(AND($D37="Annually",10=IFERROR(MATCH(LEFT(Cover!$C$11,3),$E$5:$P$5,0),1)),"X","")))</f>
        <v>X</v>
      </c>
      <c r="O37" s="38" t="str">
        <f>IF($D37="Monthly","X",IF(AND($D37="Quarterly",MOD(11-IFERROR(MATCH(LEFT(Cover!$C$10,3),$E$5:$P$5,0),1),3)=0),"X",IF(AND($D37="Annually",11=IFERROR(MATCH(LEFT(Cover!$C$11,3),$E$5:$P$5,0),1)),"X","")))</f>
        <v/>
      </c>
      <c r="P37" s="38" t="str">
        <f>IF($D37="Monthly","X",IF(AND($D37="Quarterly",MOD(12-IFERROR(MATCH(LEFT(Cover!$C$10,3),$E$5:$P$5,0),1),3)=0),"X",IF(AND($D37="Annually",12=IFERROR(MATCH(LEFT(Cover!$C$11,3),$E$5:$P$5,0),1)),"X","")))</f>
        <v/>
      </c>
    </row>
    <row r="38">
      <c r="A38" s="27" t="n">
        <v>33</v>
      </c>
      <c r="B38" s="28" t="inlineStr">
        <is>
          <t>Electric motors</t>
        </is>
      </c>
      <c r="C38" s="28" t="inlineStr">
        <is>
          <t>Check the earth (ground) connection</t>
        </is>
      </c>
      <c r="D38" s="28" t="inlineStr">
        <is>
          <t>Quarterly</t>
        </is>
      </c>
      <c r="E38" s="38" t="str">
        <f>IF($D38="Monthly","X",IF(AND($D38="Quarterly",MOD(1-IFERROR(MATCH(LEFT(Cover!$C$10,3),$E$5:$P$5,0),1),3)=0),"X",IF(AND($D38="Annually",1=IFERROR(MATCH(LEFT(Cover!$C$11,3),$E$5:$P$5,0),1)),"X","")))</f>
        <v>X</v>
      </c>
      <c r="F38" s="38" t="str">
        <f>IF($D38="Monthly","X",IF(AND($D38="Quarterly",MOD(2-IFERROR(MATCH(LEFT(Cover!$C$10,3),$E$5:$P$5,0),1),3)=0),"X",IF(AND($D38="Annually",2=IFERROR(MATCH(LEFT(Cover!$C$11,3),$E$5:$P$5,0),1)),"X","")))</f>
        <v/>
      </c>
      <c r="G38" s="38" t="str">
        <f>IF($D38="Monthly","X",IF(AND($D38="Quarterly",MOD(3-IFERROR(MATCH(LEFT(Cover!$C$10,3),$E$5:$P$5,0),1),3)=0),"X",IF(AND($D38="Annually",3=IFERROR(MATCH(LEFT(Cover!$C$11,3),$E$5:$P$5,0),1)),"X","")))</f>
        <v/>
      </c>
      <c r="H38" s="38" t="str">
        <f>IF($D38="Monthly","X",IF(AND($D38="Quarterly",MOD(4-IFERROR(MATCH(LEFT(Cover!$C$10,3),$E$5:$P$5,0),1),3)=0),"X",IF(AND($D38="Annually",4=IFERROR(MATCH(LEFT(Cover!$C$11,3),$E$5:$P$5,0),1)),"X","")))</f>
        <v>X</v>
      </c>
      <c r="I38" s="38" t="str">
        <f>IF($D38="Monthly","X",IF(AND($D38="Quarterly",MOD(5-IFERROR(MATCH(LEFT(Cover!$C$10,3),$E$5:$P$5,0),1),3)=0),"X",IF(AND($D38="Annually",5=IFERROR(MATCH(LEFT(Cover!$C$11,3),$E$5:$P$5,0),1)),"X","")))</f>
        <v/>
      </c>
      <c r="J38" s="38" t="str">
        <f>IF($D38="Monthly","X",IF(AND($D38="Quarterly",MOD(6-IFERROR(MATCH(LEFT(Cover!$C$10,3),$E$5:$P$5,0),1),3)=0),"X",IF(AND($D38="Annually",6=IFERROR(MATCH(LEFT(Cover!$C$11,3),$E$5:$P$5,0),1)),"X","")))</f>
        <v/>
      </c>
      <c r="K38" s="38" t="str">
        <f>IF($D38="Monthly","X",IF(AND($D38="Quarterly",MOD(7-IFERROR(MATCH(LEFT(Cover!$C$10,3),$E$5:$P$5,0),1),3)=0),"X",IF(AND($D38="Annually",7=IFERROR(MATCH(LEFT(Cover!$C$11,3),$E$5:$P$5,0),1)),"X","")))</f>
        <v>X</v>
      </c>
      <c r="L38" s="38" t="str">
        <f>IF($D38="Monthly","X",IF(AND($D38="Quarterly",MOD(8-IFERROR(MATCH(LEFT(Cover!$C$10,3),$E$5:$P$5,0),1),3)=0),"X",IF(AND($D38="Annually",8=IFERROR(MATCH(LEFT(Cover!$C$11,3),$E$5:$P$5,0),1)),"X","")))</f>
        <v/>
      </c>
      <c r="M38" s="38" t="str">
        <f>IF($D38="Monthly","X",IF(AND($D38="Quarterly",MOD(9-IFERROR(MATCH(LEFT(Cover!$C$10,3),$E$5:$P$5,0),1),3)=0),"X",IF(AND($D38="Annually",9=IFERROR(MATCH(LEFT(Cover!$C$11,3),$E$5:$P$5,0),1)),"X","")))</f>
        <v/>
      </c>
      <c r="N38" s="38" t="str">
        <f>IF($D38="Monthly","X",IF(AND($D38="Quarterly",MOD(10-IFERROR(MATCH(LEFT(Cover!$C$10,3),$E$5:$P$5,0),1),3)=0),"X",IF(AND($D38="Annually",10=IFERROR(MATCH(LEFT(Cover!$C$11,3),$E$5:$P$5,0),1)),"X","")))</f>
        <v>X</v>
      </c>
      <c r="O38" s="38" t="str">
        <f>IF($D38="Monthly","X",IF(AND($D38="Quarterly",MOD(11-IFERROR(MATCH(LEFT(Cover!$C$10,3),$E$5:$P$5,0),1),3)=0),"X",IF(AND($D38="Annually",11=IFERROR(MATCH(LEFT(Cover!$C$11,3),$E$5:$P$5,0),1)),"X","")))</f>
        <v/>
      </c>
      <c r="P38" s="38" t="str">
        <f>IF($D38="Monthly","X",IF(AND($D38="Quarterly",MOD(12-IFERROR(MATCH(LEFT(Cover!$C$10,3),$E$5:$P$5,0),1),3)=0),"X",IF(AND($D38="Annually",12=IFERROR(MATCH(LEFT(Cover!$C$11,3),$E$5:$P$5,0),1)),"X","")))</f>
        <v/>
      </c>
    </row>
    <row r="39">
      <c r="A39" s="27" t="n">
        <v>34</v>
      </c>
      <c r="B39" s="28" t="inlineStr">
        <is>
          <t>Electric motors</t>
        </is>
      </c>
      <c r="C39" s="28" t="inlineStr">
        <is>
          <t>Test insulation resistance and log it so the trend shows</t>
        </is>
      </c>
      <c r="D39" s="28" t="inlineStr">
        <is>
          <t>Annually</t>
        </is>
      </c>
      <c r="E39" s="38" t="str">
        <f>IF($D39="Monthly","X",IF(AND($D39="Quarterly",MOD(1-IFERROR(MATCH(LEFT(Cover!$C$10,3),$E$5:$P$5,0),1),3)=0),"X",IF(AND($D39="Annually",1=IFERROR(MATCH(LEFT(Cover!$C$11,3),$E$5:$P$5,0),1)),"X","")))</f>
        <v>X</v>
      </c>
      <c r="F39" s="38" t="str">
        <f>IF($D39="Monthly","X",IF(AND($D39="Quarterly",MOD(2-IFERROR(MATCH(LEFT(Cover!$C$10,3),$E$5:$P$5,0),1),3)=0),"X",IF(AND($D39="Annually",2=IFERROR(MATCH(LEFT(Cover!$C$11,3),$E$5:$P$5,0),1)),"X","")))</f>
        <v/>
      </c>
      <c r="G39" s="38" t="str">
        <f>IF($D39="Monthly","X",IF(AND($D39="Quarterly",MOD(3-IFERROR(MATCH(LEFT(Cover!$C$10,3),$E$5:$P$5,0),1),3)=0),"X",IF(AND($D39="Annually",3=IFERROR(MATCH(LEFT(Cover!$C$11,3),$E$5:$P$5,0),1)),"X","")))</f>
        <v/>
      </c>
      <c r="H39" s="38" t="str">
        <f>IF($D39="Monthly","X",IF(AND($D39="Quarterly",MOD(4-IFERROR(MATCH(LEFT(Cover!$C$10,3),$E$5:$P$5,0),1),3)=0),"X",IF(AND($D39="Annually",4=IFERROR(MATCH(LEFT(Cover!$C$11,3),$E$5:$P$5,0),1)),"X","")))</f>
        <v/>
      </c>
      <c r="I39" s="38" t="str">
        <f>IF($D39="Monthly","X",IF(AND($D39="Quarterly",MOD(5-IFERROR(MATCH(LEFT(Cover!$C$10,3),$E$5:$P$5,0),1),3)=0),"X",IF(AND($D39="Annually",5=IFERROR(MATCH(LEFT(Cover!$C$11,3),$E$5:$P$5,0),1)),"X","")))</f>
        <v/>
      </c>
      <c r="J39" s="38" t="str">
        <f>IF($D39="Monthly","X",IF(AND($D39="Quarterly",MOD(6-IFERROR(MATCH(LEFT(Cover!$C$10,3),$E$5:$P$5,0),1),3)=0),"X",IF(AND($D39="Annually",6=IFERROR(MATCH(LEFT(Cover!$C$11,3),$E$5:$P$5,0),1)),"X","")))</f>
        <v/>
      </c>
      <c r="K39" s="38" t="str">
        <f>IF($D39="Monthly","X",IF(AND($D39="Quarterly",MOD(7-IFERROR(MATCH(LEFT(Cover!$C$10,3),$E$5:$P$5,0),1),3)=0),"X",IF(AND($D39="Annually",7=IFERROR(MATCH(LEFT(Cover!$C$11,3),$E$5:$P$5,0),1)),"X","")))</f>
        <v/>
      </c>
      <c r="L39" s="38" t="str">
        <f>IF($D39="Monthly","X",IF(AND($D39="Quarterly",MOD(8-IFERROR(MATCH(LEFT(Cover!$C$10,3),$E$5:$P$5,0),1),3)=0),"X",IF(AND($D39="Annually",8=IFERROR(MATCH(LEFT(Cover!$C$11,3),$E$5:$P$5,0),1)),"X","")))</f>
        <v/>
      </c>
      <c r="M39" s="38" t="str">
        <f>IF($D39="Monthly","X",IF(AND($D39="Quarterly",MOD(9-IFERROR(MATCH(LEFT(Cover!$C$10,3),$E$5:$P$5,0),1),3)=0),"X",IF(AND($D39="Annually",9=IFERROR(MATCH(LEFT(Cover!$C$11,3),$E$5:$P$5,0),1)),"X","")))</f>
        <v/>
      </c>
      <c r="N39" s="38" t="str">
        <f>IF($D39="Monthly","X",IF(AND($D39="Quarterly",MOD(10-IFERROR(MATCH(LEFT(Cover!$C$10,3),$E$5:$P$5,0),1),3)=0),"X",IF(AND($D39="Annually",10=IFERROR(MATCH(LEFT(Cover!$C$11,3),$E$5:$P$5,0),1)),"X","")))</f>
        <v/>
      </c>
      <c r="O39" s="38" t="str">
        <f>IF($D39="Monthly","X",IF(AND($D39="Quarterly",MOD(11-IFERROR(MATCH(LEFT(Cover!$C$10,3),$E$5:$P$5,0),1),3)=0),"X",IF(AND($D39="Annually",11=IFERROR(MATCH(LEFT(Cover!$C$11,3),$E$5:$P$5,0),1)),"X","")))</f>
        <v/>
      </c>
      <c r="P39" s="38" t="str">
        <f>IF($D39="Monthly","X",IF(AND($D39="Quarterly",MOD(12-IFERROR(MATCH(LEFT(Cover!$C$10,3),$E$5:$P$5,0),1),3)=0),"X",IF(AND($D39="Annually",12=IFERROR(MATCH(LEFT(Cover!$C$11,3),$E$5:$P$5,0),1)),"X","")))</f>
        <v/>
      </c>
    </row>
    <row r="40">
      <c r="A40" s="27" t="n">
        <v>35</v>
      </c>
      <c r="B40" s="28" t="inlineStr">
        <is>
          <t>Electric motors</t>
        </is>
      </c>
      <c r="C40" s="28" t="inlineStr">
        <is>
          <t>Check terminal connections are tight to the torque in the manual</t>
        </is>
      </c>
      <c r="D40" s="28" t="inlineStr">
        <is>
          <t>Annually</t>
        </is>
      </c>
      <c r="E40" s="38" t="str">
        <f>IF($D40="Monthly","X",IF(AND($D40="Quarterly",MOD(1-IFERROR(MATCH(LEFT(Cover!$C$10,3),$E$5:$P$5,0),1),3)=0),"X",IF(AND($D40="Annually",1=IFERROR(MATCH(LEFT(Cover!$C$11,3),$E$5:$P$5,0),1)),"X","")))</f>
        <v>X</v>
      </c>
      <c r="F40" s="38" t="str">
        <f>IF($D40="Monthly","X",IF(AND($D40="Quarterly",MOD(2-IFERROR(MATCH(LEFT(Cover!$C$10,3),$E$5:$P$5,0),1),3)=0),"X",IF(AND($D40="Annually",2=IFERROR(MATCH(LEFT(Cover!$C$11,3),$E$5:$P$5,0),1)),"X","")))</f>
        <v/>
      </c>
      <c r="G40" s="38" t="str">
        <f>IF($D40="Monthly","X",IF(AND($D40="Quarterly",MOD(3-IFERROR(MATCH(LEFT(Cover!$C$10,3),$E$5:$P$5,0),1),3)=0),"X",IF(AND($D40="Annually",3=IFERROR(MATCH(LEFT(Cover!$C$11,3),$E$5:$P$5,0),1)),"X","")))</f>
        <v/>
      </c>
      <c r="H40" s="38" t="str">
        <f>IF($D40="Monthly","X",IF(AND($D40="Quarterly",MOD(4-IFERROR(MATCH(LEFT(Cover!$C$10,3),$E$5:$P$5,0),1),3)=0),"X",IF(AND($D40="Annually",4=IFERROR(MATCH(LEFT(Cover!$C$11,3),$E$5:$P$5,0),1)),"X","")))</f>
        <v/>
      </c>
      <c r="I40" s="38" t="str">
        <f>IF($D40="Monthly","X",IF(AND($D40="Quarterly",MOD(5-IFERROR(MATCH(LEFT(Cover!$C$10,3),$E$5:$P$5,0),1),3)=0),"X",IF(AND($D40="Annually",5=IFERROR(MATCH(LEFT(Cover!$C$11,3),$E$5:$P$5,0),1)),"X","")))</f>
        <v/>
      </c>
      <c r="J40" s="38" t="str">
        <f>IF($D40="Monthly","X",IF(AND($D40="Quarterly",MOD(6-IFERROR(MATCH(LEFT(Cover!$C$10,3),$E$5:$P$5,0),1),3)=0),"X",IF(AND($D40="Annually",6=IFERROR(MATCH(LEFT(Cover!$C$11,3),$E$5:$P$5,0),1)),"X","")))</f>
        <v/>
      </c>
      <c r="K40" s="38" t="str">
        <f>IF($D40="Monthly","X",IF(AND($D40="Quarterly",MOD(7-IFERROR(MATCH(LEFT(Cover!$C$10,3),$E$5:$P$5,0),1),3)=0),"X",IF(AND($D40="Annually",7=IFERROR(MATCH(LEFT(Cover!$C$11,3),$E$5:$P$5,0),1)),"X","")))</f>
        <v/>
      </c>
      <c r="L40" s="38" t="str">
        <f>IF($D40="Monthly","X",IF(AND($D40="Quarterly",MOD(8-IFERROR(MATCH(LEFT(Cover!$C$10,3),$E$5:$P$5,0),1),3)=0),"X",IF(AND($D40="Annually",8=IFERROR(MATCH(LEFT(Cover!$C$11,3),$E$5:$P$5,0),1)),"X","")))</f>
        <v/>
      </c>
      <c r="M40" s="38" t="str">
        <f>IF($D40="Monthly","X",IF(AND($D40="Quarterly",MOD(9-IFERROR(MATCH(LEFT(Cover!$C$10,3),$E$5:$P$5,0),1),3)=0),"X",IF(AND($D40="Annually",9=IFERROR(MATCH(LEFT(Cover!$C$11,3),$E$5:$P$5,0),1)),"X","")))</f>
        <v/>
      </c>
      <c r="N40" s="38" t="str">
        <f>IF($D40="Monthly","X",IF(AND($D40="Quarterly",MOD(10-IFERROR(MATCH(LEFT(Cover!$C$10,3),$E$5:$P$5,0),1),3)=0),"X",IF(AND($D40="Annually",10=IFERROR(MATCH(LEFT(Cover!$C$11,3),$E$5:$P$5,0),1)),"X","")))</f>
        <v/>
      </c>
      <c r="O40" s="38" t="str">
        <f>IF($D40="Monthly","X",IF(AND($D40="Quarterly",MOD(11-IFERROR(MATCH(LEFT(Cover!$C$10,3),$E$5:$P$5,0),1),3)=0),"X",IF(AND($D40="Annually",11=IFERROR(MATCH(LEFT(Cover!$C$11,3),$E$5:$P$5,0),1)),"X","")))</f>
        <v/>
      </c>
      <c r="P40" s="38" t="str">
        <f>IF($D40="Monthly","X",IF(AND($D40="Quarterly",MOD(12-IFERROR(MATCH(LEFT(Cover!$C$10,3),$E$5:$P$5,0),1),3)=0),"X",IF(AND($D40="Annually",12=IFERROR(MATCH(LEFT(Cover!$C$11,3),$E$5:$P$5,0),1)),"X","")))</f>
        <v/>
      </c>
    </row>
    <row r="41">
      <c r="A41" s="27" t="n">
        <v>36</v>
      </c>
      <c r="B41" s="28" t="inlineStr">
        <is>
          <t>Electric motors</t>
        </is>
      </c>
      <c r="C41" s="28" t="inlineStr">
        <is>
          <t>Inspect the bearings and plan a replacement if noise or vibration readings are rising</t>
        </is>
      </c>
      <c r="D41" s="28" t="inlineStr">
        <is>
          <t>Annually</t>
        </is>
      </c>
      <c r="E41" s="38" t="str">
        <f>IF($D41="Monthly","X",IF(AND($D41="Quarterly",MOD(1-IFERROR(MATCH(LEFT(Cover!$C$10,3),$E$5:$P$5,0),1),3)=0),"X",IF(AND($D41="Annually",1=IFERROR(MATCH(LEFT(Cover!$C$11,3),$E$5:$P$5,0),1)),"X","")))</f>
        <v>X</v>
      </c>
      <c r="F41" s="38" t="str">
        <f>IF($D41="Monthly","X",IF(AND($D41="Quarterly",MOD(2-IFERROR(MATCH(LEFT(Cover!$C$10,3),$E$5:$P$5,0),1),3)=0),"X",IF(AND($D41="Annually",2=IFERROR(MATCH(LEFT(Cover!$C$11,3),$E$5:$P$5,0),1)),"X","")))</f>
        <v/>
      </c>
      <c r="G41" s="38" t="str">
        <f>IF($D41="Monthly","X",IF(AND($D41="Quarterly",MOD(3-IFERROR(MATCH(LEFT(Cover!$C$10,3),$E$5:$P$5,0),1),3)=0),"X",IF(AND($D41="Annually",3=IFERROR(MATCH(LEFT(Cover!$C$11,3),$E$5:$P$5,0),1)),"X","")))</f>
        <v/>
      </c>
      <c r="H41" s="38" t="str">
        <f>IF($D41="Monthly","X",IF(AND($D41="Quarterly",MOD(4-IFERROR(MATCH(LEFT(Cover!$C$10,3),$E$5:$P$5,0),1),3)=0),"X",IF(AND($D41="Annually",4=IFERROR(MATCH(LEFT(Cover!$C$11,3),$E$5:$P$5,0),1)),"X","")))</f>
        <v/>
      </c>
      <c r="I41" s="38" t="str">
        <f>IF($D41="Monthly","X",IF(AND($D41="Quarterly",MOD(5-IFERROR(MATCH(LEFT(Cover!$C$10,3),$E$5:$P$5,0),1),3)=0),"X",IF(AND($D41="Annually",5=IFERROR(MATCH(LEFT(Cover!$C$11,3),$E$5:$P$5,0),1)),"X","")))</f>
        <v/>
      </c>
      <c r="J41" s="38" t="str">
        <f>IF($D41="Monthly","X",IF(AND($D41="Quarterly",MOD(6-IFERROR(MATCH(LEFT(Cover!$C$10,3),$E$5:$P$5,0),1),3)=0),"X",IF(AND($D41="Annually",6=IFERROR(MATCH(LEFT(Cover!$C$11,3),$E$5:$P$5,0),1)),"X","")))</f>
        <v/>
      </c>
      <c r="K41" s="38" t="str">
        <f>IF($D41="Monthly","X",IF(AND($D41="Quarterly",MOD(7-IFERROR(MATCH(LEFT(Cover!$C$10,3),$E$5:$P$5,0),1),3)=0),"X",IF(AND($D41="Annually",7=IFERROR(MATCH(LEFT(Cover!$C$11,3),$E$5:$P$5,0),1)),"X","")))</f>
        <v/>
      </c>
      <c r="L41" s="38" t="str">
        <f>IF($D41="Monthly","X",IF(AND($D41="Quarterly",MOD(8-IFERROR(MATCH(LEFT(Cover!$C$10,3),$E$5:$P$5,0),1),3)=0),"X",IF(AND($D41="Annually",8=IFERROR(MATCH(LEFT(Cover!$C$11,3),$E$5:$P$5,0),1)),"X","")))</f>
        <v/>
      </c>
      <c r="M41" s="38" t="str">
        <f>IF($D41="Monthly","X",IF(AND($D41="Quarterly",MOD(9-IFERROR(MATCH(LEFT(Cover!$C$10,3),$E$5:$P$5,0),1),3)=0),"X",IF(AND($D41="Annually",9=IFERROR(MATCH(LEFT(Cover!$C$11,3),$E$5:$P$5,0),1)),"X","")))</f>
        <v/>
      </c>
      <c r="N41" s="38" t="str">
        <f>IF($D41="Monthly","X",IF(AND($D41="Quarterly",MOD(10-IFERROR(MATCH(LEFT(Cover!$C$10,3),$E$5:$P$5,0),1),3)=0),"X",IF(AND($D41="Annually",10=IFERROR(MATCH(LEFT(Cover!$C$11,3),$E$5:$P$5,0),1)),"X","")))</f>
        <v/>
      </c>
      <c r="O41" s="38" t="str">
        <f>IF($D41="Monthly","X",IF(AND($D41="Quarterly",MOD(11-IFERROR(MATCH(LEFT(Cover!$C$10,3),$E$5:$P$5,0),1),3)=0),"X",IF(AND($D41="Annually",11=IFERROR(MATCH(LEFT(Cover!$C$11,3),$E$5:$P$5,0),1)),"X","")))</f>
        <v/>
      </c>
      <c r="P41" s="38" t="str">
        <f>IF($D41="Monthly","X",IF(AND($D41="Quarterly",MOD(12-IFERROR(MATCH(LEFT(Cover!$C$10,3),$E$5:$P$5,0),1),3)=0),"X",IF(AND($D41="Annually",12=IFERROR(MATCH(LEFT(Cover!$C$11,3),$E$5:$P$5,0),1)),"X","")))</f>
        <v/>
      </c>
    </row>
    <row r="42">
      <c r="A42" s="22" t="n">
        <v>37</v>
      </c>
      <c r="B42" s="23" t="inlineStr">
        <is>
          <t>Gearboxes</t>
        </is>
      </c>
      <c r="C42" s="23" t="inlineStr">
        <is>
          <t>Measure housing temperature with an infrared thermometer and log it</t>
        </is>
      </c>
      <c r="D42" s="23" t="inlineStr">
        <is>
          <t>Monthly</t>
        </is>
      </c>
      <c r="E42" s="37" t="str">
        <f>IF($D42="Monthly","X",IF(AND($D42="Quarterly",MOD(1-IFERROR(MATCH(LEFT(Cover!$C$10,3),$E$5:$P$5,0),1),3)=0),"X",IF(AND($D42="Annually",1=IFERROR(MATCH(LEFT(Cover!$C$11,3),$E$5:$P$5,0),1)),"X","")))</f>
        <v>X</v>
      </c>
      <c r="F42" s="37" t="str">
        <f>IF($D42="Monthly","X",IF(AND($D42="Quarterly",MOD(2-IFERROR(MATCH(LEFT(Cover!$C$10,3),$E$5:$P$5,0),1),3)=0),"X",IF(AND($D42="Annually",2=IFERROR(MATCH(LEFT(Cover!$C$11,3),$E$5:$P$5,0),1)),"X","")))</f>
        <v>X</v>
      </c>
      <c r="G42" s="37" t="str">
        <f>IF($D42="Monthly","X",IF(AND($D42="Quarterly",MOD(3-IFERROR(MATCH(LEFT(Cover!$C$10,3),$E$5:$P$5,0),1),3)=0),"X",IF(AND($D42="Annually",3=IFERROR(MATCH(LEFT(Cover!$C$11,3),$E$5:$P$5,0),1)),"X","")))</f>
        <v>X</v>
      </c>
      <c r="H42" s="37" t="str">
        <f>IF($D42="Monthly","X",IF(AND($D42="Quarterly",MOD(4-IFERROR(MATCH(LEFT(Cover!$C$10,3),$E$5:$P$5,0),1),3)=0),"X",IF(AND($D42="Annually",4=IFERROR(MATCH(LEFT(Cover!$C$11,3),$E$5:$P$5,0),1)),"X","")))</f>
        <v>X</v>
      </c>
      <c r="I42" s="37" t="str">
        <f>IF($D42="Monthly","X",IF(AND($D42="Quarterly",MOD(5-IFERROR(MATCH(LEFT(Cover!$C$10,3),$E$5:$P$5,0),1),3)=0),"X",IF(AND($D42="Annually",5=IFERROR(MATCH(LEFT(Cover!$C$11,3),$E$5:$P$5,0),1)),"X","")))</f>
        <v>X</v>
      </c>
      <c r="J42" s="37" t="str">
        <f>IF($D42="Monthly","X",IF(AND($D42="Quarterly",MOD(6-IFERROR(MATCH(LEFT(Cover!$C$10,3),$E$5:$P$5,0),1),3)=0),"X",IF(AND($D42="Annually",6=IFERROR(MATCH(LEFT(Cover!$C$11,3),$E$5:$P$5,0),1)),"X","")))</f>
        <v>X</v>
      </c>
      <c r="K42" s="37" t="str">
        <f>IF($D42="Monthly","X",IF(AND($D42="Quarterly",MOD(7-IFERROR(MATCH(LEFT(Cover!$C$10,3),$E$5:$P$5,0),1),3)=0),"X",IF(AND($D42="Annually",7=IFERROR(MATCH(LEFT(Cover!$C$11,3),$E$5:$P$5,0),1)),"X","")))</f>
        <v>X</v>
      </c>
      <c r="L42" s="37" t="str">
        <f>IF($D42="Monthly","X",IF(AND($D42="Quarterly",MOD(8-IFERROR(MATCH(LEFT(Cover!$C$10,3),$E$5:$P$5,0),1),3)=0),"X",IF(AND($D42="Annually",8=IFERROR(MATCH(LEFT(Cover!$C$11,3),$E$5:$P$5,0),1)),"X","")))</f>
        <v>X</v>
      </c>
      <c r="M42" s="37" t="str">
        <f>IF($D42="Monthly","X",IF(AND($D42="Quarterly",MOD(9-IFERROR(MATCH(LEFT(Cover!$C$10,3),$E$5:$P$5,0),1),3)=0),"X",IF(AND($D42="Annually",9=IFERROR(MATCH(LEFT(Cover!$C$11,3),$E$5:$P$5,0),1)),"X","")))</f>
        <v>X</v>
      </c>
      <c r="N42" s="37" t="str">
        <f>IF($D42="Monthly","X",IF(AND($D42="Quarterly",MOD(10-IFERROR(MATCH(LEFT(Cover!$C$10,3),$E$5:$P$5,0),1),3)=0),"X",IF(AND($D42="Annually",10=IFERROR(MATCH(LEFT(Cover!$C$11,3),$E$5:$P$5,0),1)),"X","")))</f>
        <v>X</v>
      </c>
      <c r="O42" s="37" t="str">
        <f>IF($D42="Monthly","X",IF(AND($D42="Quarterly",MOD(11-IFERROR(MATCH(LEFT(Cover!$C$10,3),$E$5:$P$5,0),1),3)=0),"X",IF(AND($D42="Annually",11=IFERROR(MATCH(LEFT(Cover!$C$11,3),$E$5:$P$5,0),1)),"X","")))</f>
        <v>X</v>
      </c>
      <c r="P42" s="37" t="str">
        <f>IF($D42="Monthly","X",IF(AND($D42="Quarterly",MOD(12-IFERROR(MATCH(LEFT(Cover!$C$10,3),$E$5:$P$5,0),1),3)=0),"X",IF(AND($D42="Annually",12=IFERROR(MATCH(LEFT(Cover!$C$11,3),$E$5:$P$5,0),1)),"X","")))</f>
        <v>X</v>
      </c>
    </row>
    <row r="43">
      <c r="A43" s="22" t="n">
        <v>38</v>
      </c>
      <c r="B43" s="23" t="inlineStr">
        <is>
          <t>Gearboxes</t>
        </is>
      </c>
      <c r="C43" s="23" t="inlineStr">
        <is>
          <t>Take vibration readings and log them</t>
        </is>
      </c>
      <c r="D43" s="23" t="inlineStr">
        <is>
          <t>Monthly</t>
        </is>
      </c>
      <c r="E43" s="37" t="str">
        <f>IF($D43="Monthly","X",IF(AND($D43="Quarterly",MOD(1-IFERROR(MATCH(LEFT(Cover!$C$10,3),$E$5:$P$5,0),1),3)=0),"X",IF(AND($D43="Annually",1=IFERROR(MATCH(LEFT(Cover!$C$11,3),$E$5:$P$5,0),1)),"X","")))</f>
        <v>X</v>
      </c>
      <c r="F43" s="37" t="str">
        <f>IF($D43="Monthly","X",IF(AND($D43="Quarterly",MOD(2-IFERROR(MATCH(LEFT(Cover!$C$10,3),$E$5:$P$5,0),1),3)=0),"X",IF(AND($D43="Annually",2=IFERROR(MATCH(LEFT(Cover!$C$11,3),$E$5:$P$5,0),1)),"X","")))</f>
        <v>X</v>
      </c>
      <c r="G43" s="37" t="str">
        <f>IF($D43="Monthly","X",IF(AND($D43="Quarterly",MOD(3-IFERROR(MATCH(LEFT(Cover!$C$10,3),$E$5:$P$5,0),1),3)=0),"X",IF(AND($D43="Annually",3=IFERROR(MATCH(LEFT(Cover!$C$11,3),$E$5:$P$5,0),1)),"X","")))</f>
        <v>X</v>
      </c>
      <c r="H43" s="37" t="str">
        <f>IF($D43="Monthly","X",IF(AND($D43="Quarterly",MOD(4-IFERROR(MATCH(LEFT(Cover!$C$10,3),$E$5:$P$5,0),1),3)=0),"X",IF(AND($D43="Annually",4=IFERROR(MATCH(LEFT(Cover!$C$11,3),$E$5:$P$5,0),1)),"X","")))</f>
        <v>X</v>
      </c>
      <c r="I43" s="37" t="str">
        <f>IF($D43="Monthly","X",IF(AND($D43="Quarterly",MOD(5-IFERROR(MATCH(LEFT(Cover!$C$10,3),$E$5:$P$5,0),1),3)=0),"X",IF(AND($D43="Annually",5=IFERROR(MATCH(LEFT(Cover!$C$11,3),$E$5:$P$5,0),1)),"X","")))</f>
        <v>X</v>
      </c>
      <c r="J43" s="37" t="str">
        <f>IF($D43="Monthly","X",IF(AND($D43="Quarterly",MOD(6-IFERROR(MATCH(LEFT(Cover!$C$10,3),$E$5:$P$5,0),1),3)=0),"X",IF(AND($D43="Annually",6=IFERROR(MATCH(LEFT(Cover!$C$11,3),$E$5:$P$5,0),1)),"X","")))</f>
        <v>X</v>
      </c>
      <c r="K43" s="37" t="str">
        <f>IF($D43="Monthly","X",IF(AND($D43="Quarterly",MOD(7-IFERROR(MATCH(LEFT(Cover!$C$10,3),$E$5:$P$5,0),1),3)=0),"X",IF(AND($D43="Annually",7=IFERROR(MATCH(LEFT(Cover!$C$11,3),$E$5:$P$5,0),1)),"X","")))</f>
        <v>X</v>
      </c>
      <c r="L43" s="37" t="str">
        <f>IF($D43="Monthly","X",IF(AND($D43="Quarterly",MOD(8-IFERROR(MATCH(LEFT(Cover!$C$10,3),$E$5:$P$5,0),1),3)=0),"X",IF(AND($D43="Annually",8=IFERROR(MATCH(LEFT(Cover!$C$11,3),$E$5:$P$5,0),1)),"X","")))</f>
        <v>X</v>
      </c>
      <c r="M43" s="37" t="str">
        <f>IF($D43="Monthly","X",IF(AND($D43="Quarterly",MOD(9-IFERROR(MATCH(LEFT(Cover!$C$10,3),$E$5:$P$5,0),1),3)=0),"X",IF(AND($D43="Annually",9=IFERROR(MATCH(LEFT(Cover!$C$11,3),$E$5:$P$5,0),1)),"X","")))</f>
        <v>X</v>
      </c>
      <c r="N43" s="37" t="str">
        <f>IF($D43="Monthly","X",IF(AND($D43="Quarterly",MOD(10-IFERROR(MATCH(LEFT(Cover!$C$10,3),$E$5:$P$5,0),1),3)=0),"X",IF(AND($D43="Annually",10=IFERROR(MATCH(LEFT(Cover!$C$11,3),$E$5:$P$5,0),1)),"X","")))</f>
        <v>X</v>
      </c>
      <c r="O43" s="37" t="str">
        <f>IF($D43="Monthly","X",IF(AND($D43="Quarterly",MOD(11-IFERROR(MATCH(LEFT(Cover!$C$10,3),$E$5:$P$5,0),1),3)=0),"X",IF(AND($D43="Annually",11=IFERROR(MATCH(LEFT(Cover!$C$11,3),$E$5:$P$5,0),1)),"X","")))</f>
        <v>X</v>
      </c>
      <c r="P43" s="37" t="str">
        <f>IF($D43="Monthly","X",IF(AND($D43="Quarterly",MOD(12-IFERROR(MATCH(LEFT(Cover!$C$10,3),$E$5:$P$5,0),1),3)=0),"X",IF(AND($D43="Annually",12=IFERROR(MATCH(LEFT(Cover!$C$11,3),$E$5:$P$5,0),1)),"X","")))</f>
        <v>X</v>
      </c>
    </row>
    <row r="44">
      <c r="A44" s="22" t="n">
        <v>39</v>
      </c>
      <c r="B44" s="23" t="inlineStr">
        <is>
          <t>Gearboxes</t>
        </is>
      </c>
      <c r="C44" s="23" t="inlineStr">
        <is>
          <t>Check the couplings and their guards</t>
        </is>
      </c>
      <c r="D44" s="23" t="inlineStr">
        <is>
          <t>Monthly</t>
        </is>
      </c>
      <c r="E44" s="37" t="str">
        <f>IF($D44="Monthly","X",IF(AND($D44="Quarterly",MOD(1-IFERROR(MATCH(LEFT(Cover!$C$10,3),$E$5:$P$5,0),1),3)=0),"X",IF(AND($D44="Annually",1=IFERROR(MATCH(LEFT(Cover!$C$11,3),$E$5:$P$5,0),1)),"X","")))</f>
        <v>X</v>
      </c>
      <c r="F44" s="37" t="str">
        <f>IF($D44="Monthly","X",IF(AND($D44="Quarterly",MOD(2-IFERROR(MATCH(LEFT(Cover!$C$10,3),$E$5:$P$5,0),1),3)=0),"X",IF(AND($D44="Annually",2=IFERROR(MATCH(LEFT(Cover!$C$11,3),$E$5:$P$5,0),1)),"X","")))</f>
        <v>X</v>
      </c>
      <c r="G44" s="37" t="str">
        <f>IF($D44="Monthly","X",IF(AND($D44="Quarterly",MOD(3-IFERROR(MATCH(LEFT(Cover!$C$10,3),$E$5:$P$5,0),1),3)=0),"X",IF(AND($D44="Annually",3=IFERROR(MATCH(LEFT(Cover!$C$11,3),$E$5:$P$5,0),1)),"X","")))</f>
        <v>X</v>
      </c>
      <c r="H44" s="37" t="str">
        <f>IF($D44="Monthly","X",IF(AND($D44="Quarterly",MOD(4-IFERROR(MATCH(LEFT(Cover!$C$10,3),$E$5:$P$5,0),1),3)=0),"X",IF(AND($D44="Annually",4=IFERROR(MATCH(LEFT(Cover!$C$11,3),$E$5:$P$5,0),1)),"X","")))</f>
        <v>X</v>
      </c>
      <c r="I44" s="37" t="str">
        <f>IF($D44="Monthly","X",IF(AND($D44="Quarterly",MOD(5-IFERROR(MATCH(LEFT(Cover!$C$10,3),$E$5:$P$5,0),1),3)=0),"X",IF(AND($D44="Annually",5=IFERROR(MATCH(LEFT(Cover!$C$11,3),$E$5:$P$5,0),1)),"X","")))</f>
        <v>X</v>
      </c>
      <c r="J44" s="37" t="str">
        <f>IF($D44="Monthly","X",IF(AND($D44="Quarterly",MOD(6-IFERROR(MATCH(LEFT(Cover!$C$10,3),$E$5:$P$5,0),1),3)=0),"X",IF(AND($D44="Annually",6=IFERROR(MATCH(LEFT(Cover!$C$11,3),$E$5:$P$5,0),1)),"X","")))</f>
        <v>X</v>
      </c>
      <c r="K44" s="37" t="str">
        <f>IF($D44="Monthly","X",IF(AND($D44="Quarterly",MOD(7-IFERROR(MATCH(LEFT(Cover!$C$10,3),$E$5:$P$5,0),1),3)=0),"X",IF(AND($D44="Annually",7=IFERROR(MATCH(LEFT(Cover!$C$11,3),$E$5:$P$5,0),1)),"X","")))</f>
        <v>X</v>
      </c>
      <c r="L44" s="37" t="str">
        <f>IF($D44="Monthly","X",IF(AND($D44="Quarterly",MOD(8-IFERROR(MATCH(LEFT(Cover!$C$10,3),$E$5:$P$5,0),1),3)=0),"X",IF(AND($D44="Annually",8=IFERROR(MATCH(LEFT(Cover!$C$11,3),$E$5:$P$5,0),1)),"X","")))</f>
        <v>X</v>
      </c>
      <c r="M44" s="37" t="str">
        <f>IF($D44="Monthly","X",IF(AND($D44="Quarterly",MOD(9-IFERROR(MATCH(LEFT(Cover!$C$10,3),$E$5:$P$5,0),1),3)=0),"X",IF(AND($D44="Annually",9=IFERROR(MATCH(LEFT(Cover!$C$11,3),$E$5:$P$5,0),1)),"X","")))</f>
        <v>X</v>
      </c>
      <c r="N44" s="37" t="str">
        <f>IF($D44="Monthly","X",IF(AND($D44="Quarterly",MOD(10-IFERROR(MATCH(LEFT(Cover!$C$10,3),$E$5:$P$5,0),1),3)=0),"X",IF(AND($D44="Annually",10=IFERROR(MATCH(LEFT(Cover!$C$11,3),$E$5:$P$5,0),1)),"X","")))</f>
        <v>X</v>
      </c>
      <c r="O44" s="37" t="str">
        <f>IF($D44="Monthly","X",IF(AND($D44="Quarterly",MOD(11-IFERROR(MATCH(LEFT(Cover!$C$10,3),$E$5:$P$5,0),1),3)=0),"X",IF(AND($D44="Annually",11=IFERROR(MATCH(LEFT(Cover!$C$11,3),$E$5:$P$5,0),1)),"X","")))</f>
        <v>X</v>
      </c>
      <c r="P44" s="37" t="str">
        <f>IF($D44="Monthly","X",IF(AND($D44="Quarterly",MOD(12-IFERROR(MATCH(LEFT(Cover!$C$10,3),$E$5:$P$5,0),1),3)=0),"X",IF(AND($D44="Annually",12=IFERROR(MATCH(LEFT(Cover!$C$11,3),$E$5:$P$5,0),1)),"X","")))</f>
        <v>X</v>
      </c>
    </row>
    <row r="45">
      <c r="A45" s="22" t="n">
        <v>40</v>
      </c>
      <c r="B45" s="23" t="inlineStr">
        <is>
          <t>Gearboxes</t>
        </is>
      </c>
      <c r="C45" s="23" t="inlineStr">
        <is>
          <t>Take an oil sample for analysis</t>
        </is>
      </c>
      <c r="D45" s="23" t="inlineStr">
        <is>
          <t>Quarterly</t>
        </is>
      </c>
      <c r="E45" s="37" t="str">
        <f>IF($D45="Monthly","X",IF(AND($D45="Quarterly",MOD(1-IFERROR(MATCH(LEFT(Cover!$C$10,3),$E$5:$P$5,0),1),3)=0),"X",IF(AND($D45="Annually",1=IFERROR(MATCH(LEFT(Cover!$C$11,3),$E$5:$P$5,0),1)),"X","")))</f>
        <v>X</v>
      </c>
      <c r="F45" s="37" t="str">
        <f>IF($D45="Monthly","X",IF(AND($D45="Quarterly",MOD(2-IFERROR(MATCH(LEFT(Cover!$C$10,3),$E$5:$P$5,0),1),3)=0),"X",IF(AND($D45="Annually",2=IFERROR(MATCH(LEFT(Cover!$C$11,3),$E$5:$P$5,0),1)),"X","")))</f>
        <v/>
      </c>
      <c r="G45" s="37" t="str">
        <f>IF($D45="Monthly","X",IF(AND($D45="Quarterly",MOD(3-IFERROR(MATCH(LEFT(Cover!$C$10,3),$E$5:$P$5,0),1),3)=0),"X",IF(AND($D45="Annually",3=IFERROR(MATCH(LEFT(Cover!$C$11,3),$E$5:$P$5,0),1)),"X","")))</f>
        <v/>
      </c>
      <c r="H45" s="37" t="str">
        <f>IF($D45="Monthly","X",IF(AND($D45="Quarterly",MOD(4-IFERROR(MATCH(LEFT(Cover!$C$10,3),$E$5:$P$5,0),1),3)=0),"X",IF(AND($D45="Annually",4=IFERROR(MATCH(LEFT(Cover!$C$11,3),$E$5:$P$5,0),1)),"X","")))</f>
        <v>X</v>
      </c>
      <c r="I45" s="37" t="str">
        <f>IF($D45="Monthly","X",IF(AND($D45="Quarterly",MOD(5-IFERROR(MATCH(LEFT(Cover!$C$10,3),$E$5:$P$5,0),1),3)=0),"X",IF(AND($D45="Annually",5=IFERROR(MATCH(LEFT(Cover!$C$11,3),$E$5:$P$5,0),1)),"X","")))</f>
        <v/>
      </c>
      <c r="J45" s="37" t="str">
        <f>IF($D45="Monthly","X",IF(AND($D45="Quarterly",MOD(6-IFERROR(MATCH(LEFT(Cover!$C$10,3),$E$5:$P$5,0),1),3)=0),"X",IF(AND($D45="Annually",6=IFERROR(MATCH(LEFT(Cover!$C$11,3),$E$5:$P$5,0),1)),"X","")))</f>
        <v/>
      </c>
      <c r="K45" s="37" t="str">
        <f>IF($D45="Monthly","X",IF(AND($D45="Quarterly",MOD(7-IFERROR(MATCH(LEFT(Cover!$C$10,3),$E$5:$P$5,0),1),3)=0),"X",IF(AND($D45="Annually",7=IFERROR(MATCH(LEFT(Cover!$C$11,3),$E$5:$P$5,0),1)),"X","")))</f>
        <v>X</v>
      </c>
      <c r="L45" s="37" t="str">
        <f>IF($D45="Monthly","X",IF(AND($D45="Quarterly",MOD(8-IFERROR(MATCH(LEFT(Cover!$C$10,3),$E$5:$P$5,0),1),3)=0),"X",IF(AND($D45="Annually",8=IFERROR(MATCH(LEFT(Cover!$C$11,3),$E$5:$P$5,0),1)),"X","")))</f>
        <v/>
      </c>
      <c r="M45" s="37" t="str">
        <f>IF($D45="Monthly","X",IF(AND($D45="Quarterly",MOD(9-IFERROR(MATCH(LEFT(Cover!$C$10,3),$E$5:$P$5,0),1),3)=0),"X",IF(AND($D45="Annually",9=IFERROR(MATCH(LEFT(Cover!$C$11,3),$E$5:$P$5,0),1)),"X","")))</f>
        <v/>
      </c>
      <c r="N45" s="37" t="str">
        <f>IF($D45="Monthly","X",IF(AND($D45="Quarterly",MOD(10-IFERROR(MATCH(LEFT(Cover!$C$10,3),$E$5:$P$5,0),1),3)=0),"X",IF(AND($D45="Annually",10=IFERROR(MATCH(LEFT(Cover!$C$11,3),$E$5:$P$5,0),1)),"X","")))</f>
        <v>X</v>
      </c>
      <c r="O45" s="37" t="str">
        <f>IF($D45="Monthly","X",IF(AND($D45="Quarterly",MOD(11-IFERROR(MATCH(LEFT(Cover!$C$10,3),$E$5:$P$5,0),1),3)=0),"X",IF(AND($D45="Annually",11=IFERROR(MATCH(LEFT(Cover!$C$11,3),$E$5:$P$5,0),1)),"X","")))</f>
        <v/>
      </c>
      <c r="P45" s="37" t="str">
        <f>IF($D45="Monthly","X",IF(AND($D45="Quarterly",MOD(12-IFERROR(MATCH(LEFT(Cover!$C$10,3),$E$5:$P$5,0),1),3)=0),"X",IF(AND($D45="Annually",12=IFERROR(MATCH(LEFT(Cover!$C$11,3),$E$5:$P$5,0),1)),"X","")))</f>
        <v/>
      </c>
    </row>
    <row r="46">
      <c r="A46" s="22" t="n">
        <v>41</v>
      </c>
      <c r="B46" s="23" t="inlineStr">
        <is>
          <t>Gearboxes</t>
        </is>
      </c>
      <c r="C46" s="23" t="inlineStr">
        <is>
          <t>Check the shaft seals and replace any that are weeping</t>
        </is>
      </c>
      <c r="D46" s="23" t="inlineStr">
        <is>
          <t>Quarterly</t>
        </is>
      </c>
      <c r="E46" s="37" t="str">
        <f>IF($D46="Monthly","X",IF(AND($D46="Quarterly",MOD(1-IFERROR(MATCH(LEFT(Cover!$C$10,3),$E$5:$P$5,0),1),3)=0),"X",IF(AND($D46="Annually",1=IFERROR(MATCH(LEFT(Cover!$C$11,3),$E$5:$P$5,0),1)),"X","")))</f>
        <v>X</v>
      </c>
      <c r="F46" s="37" t="str">
        <f>IF($D46="Monthly","X",IF(AND($D46="Quarterly",MOD(2-IFERROR(MATCH(LEFT(Cover!$C$10,3),$E$5:$P$5,0),1),3)=0),"X",IF(AND($D46="Annually",2=IFERROR(MATCH(LEFT(Cover!$C$11,3),$E$5:$P$5,0),1)),"X","")))</f>
        <v/>
      </c>
      <c r="G46" s="37" t="str">
        <f>IF($D46="Monthly","X",IF(AND($D46="Quarterly",MOD(3-IFERROR(MATCH(LEFT(Cover!$C$10,3),$E$5:$P$5,0),1),3)=0),"X",IF(AND($D46="Annually",3=IFERROR(MATCH(LEFT(Cover!$C$11,3),$E$5:$P$5,0),1)),"X","")))</f>
        <v/>
      </c>
      <c r="H46" s="37" t="str">
        <f>IF($D46="Monthly","X",IF(AND($D46="Quarterly",MOD(4-IFERROR(MATCH(LEFT(Cover!$C$10,3),$E$5:$P$5,0),1),3)=0),"X",IF(AND($D46="Annually",4=IFERROR(MATCH(LEFT(Cover!$C$11,3),$E$5:$P$5,0),1)),"X","")))</f>
        <v>X</v>
      </c>
      <c r="I46" s="37" t="str">
        <f>IF($D46="Monthly","X",IF(AND($D46="Quarterly",MOD(5-IFERROR(MATCH(LEFT(Cover!$C$10,3),$E$5:$P$5,0),1),3)=0),"X",IF(AND($D46="Annually",5=IFERROR(MATCH(LEFT(Cover!$C$11,3),$E$5:$P$5,0),1)),"X","")))</f>
        <v/>
      </c>
      <c r="J46" s="37" t="str">
        <f>IF($D46="Monthly","X",IF(AND($D46="Quarterly",MOD(6-IFERROR(MATCH(LEFT(Cover!$C$10,3),$E$5:$P$5,0),1),3)=0),"X",IF(AND($D46="Annually",6=IFERROR(MATCH(LEFT(Cover!$C$11,3),$E$5:$P$5,0),1)),"X","")))</f>
        <v/>
      </c>
      <c r="K46" s="37" t="str">
        <f>IF($D46="Monthly","X",IF(AND($D46="Quarterly",MOD(7-IFERROR(MATCH(LEFT(Cover!$C$10,3),$E$5:$P$5,0),1),3)=0),"X",IF(AND($D46="Annually",7=IFERROR(MATCH(LEFT(Cover!$C$11,3),$E$5:$P$5,0),1)),"X","")))</f>
        <v>X</v>
      </c>
      <c r="L46" s="37" t="str">
        <f>IF($D46="Monthly","X",IF(AND($D46="Quarterly",MOD(8-IFERROR(MATCH(LEFT(Cover!$C$10,3),$E$5:$P$5,0),1),3)=0),"X",IF(AND($D46="Annually",8=IFERROR(MATCH(LEFT(Cover!$C$11,3),$E$5:$P$5,0),1)),"X","")))</f>
        <v/>
      </c>
      <c r="M46" s="37" t="str">
        <f>IF($D46="Monthly","X",IF(AND($D46="Quarterly",MOD(9-IFERROR(MATCH(LEFT(Cover!$C$10,3),$E$5:$P$5,0),1),3)=0),"X",IF(AND($D46="Annually",9=IFERROR(MATCH(LEFT(Cover!$C$11,3),$E$5:$P$5,0),1)),"X","")))</f>
        <v/>
      </c>
      <c r="N46" s="37" t="str">
        <f>IF($D46="Monthly","X",IF(AND($D46="Quarterly",MOD(10-IFERROR(MATCH(LEFT(Cover!$C$10,3),$E$5:$P$5,0),1),3)=0),"X",IF(AND($D46="Annually",10=IFERROR(MATCH(LEFT(Cover!$C$11,3),$E$5:$P$5,0),1)),"X","")))</f>
        <v>X</v>
      </c>
      <c r="O46" s="37" t="str">
        <f>IF($D46="Monthly","X",IF(AND($D46="Quarterly",MOD(11-IFERROR(MATCH(LEFT(Cover!$C$10,3),$E$5:$P$5,0),1),3)=0),"X",IF(AND($D46="Annually",11=IFERROR(MATCH(LEFT(Cover!$C$11,3),$E$5:$P$5,0),1)),"X","")))</f>
        <v/>
      </c>
      <c r="P46" s="37" t="str">
        <f>IF($D46="Monthly","X",IF(AND($D46="Quarterly",MOD(12-IFERROR(MATCH(LEFT(Cover!$C$10,3),$E$5:$P$5,0),1),3)=0),"X",IF(AND($D46="Annually",12=IFERROR(MATCH(LEFT(Cover!$C$11,3),$E$5:$P$5,0),1)),"X","")))</f>
        <v/>
      </c>
    </row>
    <row r="47">
      <c r="A47" s="22" t="n">
        <v>42</v>
      </c>
      <c r="B47" s="23" t="inlineStr">
        <is>
          <t>Gearboxes</t>
        </is>
      </c>
      <c r="C47" s="23" t="inlineStr">
        <is>
          <t>Check backlash at the output shaft and log it</t>
        </is>
      </c>
      <c r="D47" s="23" t="inlineStr">
        <is>
          <t>Quarterly</t>
        </is>
      </c>
      <c r="E47" s="37" t="str">
        <f>IF($D47="Monthly","X",IF(AND($D47="Quarterly",MOD(1-IFERROR(MATCH(LEFT(Cover!$C$10,3),$E$5:$P$5,0),1),3)=0),"X",IF(AND($D47="Annually",1=IFERROR(MATCH(LEFT(Cover!$C$11,3),$E$5:$P$5,0),1)),"X","")))</f>
        <v>X</v>
      </c>
      <c r="F47" s="37" t="str">
        <f>IF($D47="Monthly","X",IF(AND($D47="Quarterly",MOD(2-IFERROR(MATCH(LEFT(Cover!$C$10,3),$E$5:$P$5,0),1),3)=0),"X",IF(AND($D47="Annually",2=IFERROR(MATCH(LEFT(Cover!$C$11,3),$E$5:$P$5,0),1)),"X","")))</f>
        <v/>
      </c>
      <c r="G47" s="37" t="str">
        <f>IF($D47="Monthly","X",IF(AND($D47="Quarterly",MOD(3-IFERROR(MATCH(LEFT(Cover!$C$10,3),$E$5:$P$5,0),1),3)=0),"X",IF(AND($D47="Annually",3=IFERROR(MATCH(LEFT(Cover!$C$11,3),$E$5:$P$5,0),1)),"X","")))</f>
        <v/>
      </c>
      <c r="H47" s="37" t="str">
        <f>IF($D47="Monthly","X",IF(AND($D47="Quarterly",MOD(4-IFERROR(MATCH(LEFT(Cover!$C$10,3),$E$5:$P$5,0),1),3)=0),"X",IF(AND($D47="Annually",4=IFERROR(MATCH(LEFT(Cover!$C$11,3),$E$5:$P$5,0),1)),"X","")))</f>
        <v>X</v>
      </c>
      <c r="I47" s="37" t="str">
        <f>IF($D47="Monthly","X",IF(AND($D47="Quarterly",MOD(5-IFERROR(MATCH(LEFT(Cover!$C$10,3),$E$5:$P$5,0),1),3)=0),"X",IF(AND($D47="Annually",5=IFERROR(MATCH(LEFT(Cover!$C$11,3),$E$5:$P$5,0),1)),"X","")))</f>
        <v/>
      </c>
      <c r="J47" s="37" t="str">
        <f>IF($D47="Monthly","X",IF(AND($D47="Quarterly",MOD(6-IFERROR(MATCH(LEFT(Cover!$C$10,3),$E$5:$P$5,0),1),3)=0),"X",IF(AND($D47="Annually",6=IFERROR(MATCH(LEFT(Cover!$C$11,3),$E$5:$P$5,0),1)),"X","")))</f>
        <v/>
      </c>
      <c r="K47" s="37" t="str">
        <f>IF($D47="Monthly","X",IF(AND($D47="Quarterly",MOD(7-IFERROR(MATCH(LEFT(Cover!$C$10,3),$E$5:$P$5,0),1),3)=0),"X",IF(AND($D47="Annually",7=IFERROR(MATCH(LEFT(Cover!$C$11,3),$E$5:$P$5,0),1)),"X","")))</f>
        <v>X</v>
      </c>
      <c r="L47" s="37" t="str">
        <f>IF($D47="Monthly","X",IF(AND($D47="Quarterly",MOD(8-IFERROR(MATCH(LEFT(Cover!$C$10,3),$E$5:$P$5,0),1),3)=0),"X",IF(AND($D47="Annually",8=IFERROR(MATCH(LEFT(Cover!$C$11,3),$E$5:$P$5,0),1)),"X","")))</f>
        <v/>
      </c>
      <c r="M47" s="37" t="str">
        <f>IF($D47="Monthly","X",IF(AND($D47="Quarterly",MOD(9-IFERROR(MATCH(LEFT(Cover!$C$10,3),$E$5:$P$5,0),1),3)=0),"X",IF(AND($D47="Annually",9=IFERROR(MATCH(LEFT(Cover!$C$11,3),$E$5:$P$5,0),1)),"X","")))</f>
        <v/>
      </c>
      <c r="N47" s="37" t="str">
        <f>IF($D47="Monthly","X",IF(AND($D47="Quarterly",MOD(10-IFERROR(MATCH(LEFT(Cover!$C$10,3),$E$5:$P$5,0),1),3)=0),"X",IF(AND($D47="Annually",10=IFERROR(MATCH(LEFT(Cover!$C$11,3),$E$5:$P$5,0),1)),"X","")))</f>
        <v>X</v>
      </c>
      <c r="O47" s="37" t="str">
        <f>IF($D47="Monthly","X",IF(AND($D47="Quarterly",MOD(11-IFERROR(MATCH(LEFT(Cover!$C$10,3),$E$5:$P$5,0),1),3)=0),"X",IF(AND($D47="Annually",11=IFERROR(MATCH(LEFT(Cover!$C$11,3),$E$5:$P$5,0),1)),"X","")))</f>
        <v/>
      </c>
      <c r="P47" s="37" t="str">
        <f>IF($D47="Monthly","X",IF(AND($D47="Quarterly",MOD(12-IFERROR(MATCH(LEFT(Cover!$C$10,3),$E$5:$P$5,0),1),3)=0),"X",IF(AND($D47="Annually",12=IFERROR(MATCH(LEFT(Cover!$C$11,3),$E$5:$P$5,0),1)),"X","")))</f>
        <v/>
      </c>
    </row>
    <row r="48">
      <c r="A48" s="22" t="n">
        <v>43</v>
      </c>
      <c r="B48" s="23" t="inlineStr">
        <is>
          <t>Gearboxes</t>
        </is>
      </c>
      <c r="C48" s="23" t="inlineStr">
        <is>
          <t>Change the oil, or at the interval the manual or the oil analysis gives</t>
        </is>
      </c>
      <c r="D48" s="23" t="inlineStr">
        <is>
          <t>Annually</t>
        </is>
      </c>
      <c r="E48" s="37" t="str">
        <f>IF($D48="Monthly","X",IF(AND($D48="Quarterly",MOD(1-IFERROR(MATCH(LEFT(Cover!$C$10,3),$E$5:$P$5,0),1),3)=0),"X",IF(AND($D48="Annually",1=IFERROR(MATCH(LEFT(Cover!$C$11,3),$E$5:$P$5,0),1)),"X","")))</f>
        <v>X</v>
      </c>
      <c r="F48" s="37" t="str">
        <f>IF($D48="Monthly","X",IF(AND($D48="Quarterly",MOD(2-IFERROR(MATCH(LEFT(Cover!$C$10,3),$E$5:$P$5,0),1),3)=0),"X",IF(AND($D48="Annually",2=IFERROR(MATCH(LEFT(Cover!$C$11,3),$E$5:$P$5,0),1)),"X","")))</f>
        <v/>
      </c>
      <c r="G48" s="37" t="str">
        <f>IF($D48="Monthly","X",IF(AND($D48="Quarterly",MOD(3-IFERROR(MATCH(LEFT(Cover!$C$10,3),$E$5:$P$5,0),1),3)=0),"X",IF(AND($D48="Annually",3=IFERROR(MATCH(LEFT(Cover!$C$11,3),$E$5:$P$5,0),1)),"X","")))</f>
        <v/>
      </c>
      <c r="H48" s="37" t="str">
        <f>IF($D48="Monthly","X",IF(AND($D48="Quarterly",MOD(4-IFERROR(MATCH(LEFT(Cover!$C$10,3),$E$5:$P$5,0),1),3)=0),"X",IF(AND($D48="Annually",4=IFERROR(MATCH(LEFT(Cover!$C$11,3),$E$5:$P$5,0),1)),"X","")))</f>
        <v/>
      </c>
      <c r="I48" s="37" t="str">
        <f>IF($D48="Monthly","X",IF(AND($D48="Quarterly",MOD(5-IFERROR(MATCH(LEFT(Cover!$C$10,3),$E$5:$P$5,0),1),3)=0),"X",IF(AND($D48="Annually",5=IFERROR(MATCH(LEFT(Cover!$C$11,3),$E$5:$P$5,0),1)),"X","")))</f>
        <v/>
      </c>
      <c r="J48" s="37" t="str">
        <f>IF($D48="Monthly","X",IF(AND($D48="Quarterly",MOD(6-IFERROR(MATCH(LEFT(Cover!$C$10,3),$E$5:$P$5,0),1),3)=0),"X",IF(AND($D48="Annually",6=IFERROR(MATCH(LEFT(Cover!$C$11,3),$E$5:$P$5,0),1)),"X","")))</f>
        <v/>
      </c>
      <c r="K48" s="37" t="str">
        <f>IF($D48="Monthly","X",IF(AND($D48="Quarterly",MOD(7-IFERROR(MATCH(LEFT(Cover!$C$10,3),$E$5:$P$5,0),1),3)=0),"X",IF(AND($D48="Annually",7=IFERROR(MATCH(LEFT(Cover!$C$11,3),$E$5:$P$5,0),1)),"X","")))</f>
        <v/>
      </c>
      <c r="L48" s="37" t="str">
        <f>IF($D48="Monthly","X",IF(AND($D48="Quarterly",MOD(8-IFERROR(MATCH(LEFT(Cover!$C$10,3),$E$5:$P$5,0),1),3)=0),"X",IF(AND($D48="Annually",8=IFERROR(MATCH(LEFT(Cover!$C$11,3),$E$5:$P$5,0),1)),"X","")))</f>
        <v/>
      </c>
      <c r="M48" s="37" t="str">
        <f>IF($D48="Monthly","X",IF(AND($D48="Quarterly",MOD(9-IFERROR(MATCH(LEFT(Cover!$C$10,3),$E$5:$P$5,0),1),3)=0),"X",IF(AND($D48="Annually",9=IFERROR(MATCH(LEFT(Cover!$C$11,3),$E$5:$P$5,0),1)),"X","")))</f>
        <v/>
      </c>
      <c r="N48" s="37" t="str">
        <f>IF($D48="Monthly","X",IF(AND($D48="Quarterly",MOD(10-IFERROR(MATCH(LEFT(Cover!$C$10,3),$E$5:$P$5,0),1),3)=0),"X",IF(AND($D48="Annually",10=IFERROR(MATCH(LEFT(Cover!$C$11,3),$E$5:$P$5,0),1)),"X","")))</f>
        <v/>
      </c>
      <c r="O48" s="37" t="str">
        <f>IF($D48="Monthly","X",IF(AND($D48="Quarterly",MOD(11-IFERROR(MATCH(LEFT(Cover!$C$10,3),$E$5:$P$5,0),1),3)=0),"X",IF(AND($D48="Annually",11=IFERROR(MATCH(LEFT(Cover!$C$11,3),$E$5:$P$5,0),1)),"X","")))</f>
        <v/>
      </c>
      <c r="P48" s="37" t="str">
        <f>IF($D48="Monthly","X",IF(AND($D48="Quarterly",MOD(12-IFERROR(MATCH(LEFT(Cover!$C$10,3),$E$5:$P$5,0),1),3)=0),"X",IF(AND($D48="Annually",12=IFERROR(MATCH(LEFT(Cover!$C$11,3),$E$5:$P$5,0),1)),"X","")))</f>
        <v/>
      </c>
    </row>
    <row r="49">
      <c r="A49" s="22" t="n">
        <v>44</v>
      </c>
      <c r="B49" s="23" t="inlineStr">
        <is>
          <t>Gearboxes</t>
        </is>
      </c>
      <c r="C49" s="23" t="inlineStr">
        <is>
          <t>Inspect the gear teeth through the inspection cover for wear and pitting</t>
        </is>
      </c>
      <c r="D49" s="23" t="inlineStr">
        <is>
          <t>Annually</t>
        </is>
      </c>
      <c r="E49" s="37" t="str">
        <f>IF($D49="Monthly","X",IF(AND($D49="Quarterly",MOD(1-IFERROR(MATCH(LEFT(Cover!$C$10,3),$E$5:$P$5,0),1),3)=0),"X",IF(AND($D49="Annually",1=IFERROR(MATCH(LEFT(Cover!$C$11,3),$E$5:$P$5,0),1)),"X","")))</f>
        <v>X</v>
      </c>
      <c r="F49" s="37" t="str">
        <f>IF($D49="Monthly","X",IF(AND($D49="Quarterly",MOD(2-IFERROR(MATCH(LEFT(Cover!$C$10,3),$E$5:$P$5,0),1),3)=0),"X",IF(AND($D49="Annually",2=IFERROR(MATCH(LEFT(Cover!$C$11,3),$E$5:$P$5,0),1)),"X","")))</f>
        <v/>
      </c>
      <c r="G49" s="37" t="str">
        <f>IF($D49="Monthly","X",IF(AND($D49="Quarterly",MOD(3-IFERROR(MATCH(LEFT(Cover!$C$10,3),$E$5:$P$5,0),1),3)=0),"X",IF(AND($D49="Annually",3=IFERROR(MATCH(LEFT(Cover!$C$11,3),$E$5:$P$5,0),1)),"X","")))</f>
        <v/>
      </c>
      <c r="H49" s="37" t="str">
        <f>IF($D49="Monthly","X",IF(AND($D49="Quarterly",MOD(4-IFERROR(MATCH(LEFT(Cover!$C$10,3),$E$5:$P$5,0),1),3)=0),"X",IF(AND($D49="Annually",4=IFERROR(MATCH(LEFT(Cover!$C$11,3),$E$5:$P$5,0),1)),"X","")))</f>
        <v/>
      </c>
      <c r="I49" s="37" t="str">
        <f>IF($D49="Monthly","X",IF(AND($D49="Quarterly",MOD(5-IFERROR(MATCH(LEFT(Cover!$C$10,3),$E$5:$P$5,0),1),3)=0),"X",IF(AND($D49="Annually",5=IFERROR(MATCH(LEFT(Cover!$C$11,3),$E$5:$P$5,0),1)),"X","")))</f>
        <v/>
      </c>
      <c r="J49" s="37" t="str">
        <f>IF($D49="Monthly","X",IF(AND($D49="Quarterly",MOD(6-IFERROR(MATCH(LEFT(Cover!$C$10,3),$E$5:$P$5,0),1),3)=0),"X",IF(AND($D49="Annually",6=IFERROR(MATCH(LEFT(Cover!$C$11,3),$E$5:$P$5,0),1)),"X","")))</f>
        <v/>
      </c>
      <c r="K49" s="37" t="str">
        <f>IF($D49="Monthly","X",IF(AND($D49="Quarterly",MOD(7-IFERROR(MATCH(LEFT(Cover!$C$10,3),$E$5:$P$5,0),1),3)=0),"X",IF(AND($D49="Annually",7=IFERROR(MATCH(LEFT(Cover!$C$11,3),$E$5:$P$5,0),1)),"X","")))</f>
        <v/>
      </c>
      <c r="L49" s="37" t="str">
        <f>IF($D49="Monthly","X",IF(AND($D49="Quarterly",MOD(8-IFERROR(MATCH(LEFT(Cover!$C$10,3),$E$5:$P$5,0),1),3)=0),"X",IF(AND($D49="Annually",8=IFERROR(MATCH(LEFT(Cover!$C$11,3),$E$5:$P$5,0),1)),"X","")))</f>
        <v/>
      </c>
      <c r="M49" s="37" t="str">
        <f>IF($D49="Monthly","X",IF(AND($D49="Quarterly",MOD(9-IFERROR(MATCH(LEFT(Cover!$C$10,3),$E$5:$P$5,0),1),3)=0),"X",IF(AND($D49="Annually",9=IFERROR(MATCH(LEFT(Cover!$C$11,3),$E$5:$P$5,0),1)),"X","")))</f>
        <v/>
      </c>
      <c r="N49" s="37" t="str">
        <f>IF($D49="Monthly","X",IF(AND($D49="Quarterly",MOD(10-IFERROR(MATCH(LEFT(Cover!$C$10,3),$E$5:$P$5,0),1),3)=0),"X",IF(AND($D49="Annually",10=IFERROR(MATCH(LEFT(Cover!$C$11,3),$E$5:$P$5,0),1)),"X","")))</f>
        <v/>
      </c>
      <c r="O49" s="37" t="str">
        <f>IF($D49="Monthly","X",IF(AND($D49="Quarterly",MOD(11-IFERROR(MATCH(LEFT(Cover!$C$10,3),$E$5:$P$5,0),1),3)=0),"X",IF(AND($D49="Annually",11=IFERROR(MATCH(LEFT(Cover!$C$11,3),$E$5:$P$5,0),1)),"X","")))</f>
        <v/>
      </c>
      <c r="P49" s="37" t="str">
        <f>IF($D49="Monthly","X",IF(AND($D49="Quarterly",MOD(12-IFERROR(MATCH(LEFT(Cover!$C$10,3),$E$5:$P$5,0),1),3)=0),"X",IF(AND($D49="Annually",12=IFERROR(MATCH(LEFT(Cover!$C$11,3),$E$5:$P$5,0),1)),"X","")))</f>
        <v/>
      </c>
    </row>
    <row r="50">
      <c r="A50" s="22" t="n">
        <v>45</v>
      </c>
      <c r="B50" s="23" t="inlineStr">
        <is>
          <t>Gearboxes</t>
        </is>
      </c>
      <c r="C50" s="23" t="inlineStr">
        <is>
          <t>Check alignment with the motor and the driven machine</t>
        </is>
      </c>
      <c r="D50" s="23" t="inlineStr">
        <is>
          <t>Annually</t>
        </is>
      </c>
      <c r="E50" s="37" t="str">
        <f>IF($D50="Monthly","X",IF(AND($D50="Quarterly",MOD(1-IFERROR(MATCH(LEFT(Cover!$C$10,3),$E$5:$P$5,0),1),3)=0),"X",IF(AND($D50="Annually",1=IFERROR(MATCH(LEFT(Cover!$C$11,3),$E$5:$P$5,0),1)),"X","")))</f>
        <v>X</v>
      </c>
      <c r="F50" s="37" t="str">
        <f>IF($D50="Monthly","X",IF(AND($D50="Quarterly",MOD(2-IFERROR(MATCH(LEFT(Cover!$C$10,3),$E$5:$P$5,0),1),3)=0),"X",IF(AND($D50="Annually",2=IFERROR(MATCH(LEFT(Cover!$C$11,3),$E$5:$P$5,0),1)),"X","")))</f>
        <v/>
      </c>
      <c r="G50" s="37" t="str">
        <f>IF($D50="Monthly","X",IF(AND($D50="Quarterly",MOD(3-IFERROR(MATCH(LEFT(Cover!$C$10,3),$E$5:$P$5,0),1),3)=0),"X",IF(AND($D50="Annually",3=IFERROR(MATCH(LEFT(Cover!$C$11,3),$E$5:$P$5,0),1)),"X","")))</f>
        <v/>
      </c>
      <c r="H50" s="37" t="str">
        <f>IF($D50="Monthly","X",IF(AND($D50="Quarterly",MOD(4-IFERROR(MATCH(LEFT(Cover!$C$10,3),$E$5:$P$5,0),1),3)=0),"X",IF(AND($D50="Annually",4=IFERROR(MATCH(LEFT(Cover!$C$11,3),$E$5:$P$5,0),1)),"X","")))</f>
        <v/>
      </c>
      <c r="I50" s="37" t="str">
        <f>IF($D50="Monthly","X",IF(AND($D50="Quarterly",MOD(5-IFERROR(MATCH(LEFT(Cover!$C$10,3),$E$5:$P$5,0),1),3)=0),"X",IF(AND($D50="Annually",5=IFERROR(MATCH(LEFT(Cover!$C$11,3),$E$5:$P$5,0),1)),"X","")))</f>
        <v/>
      </c>
      <c r="J50" s="37" t="str">
        <f>IF($D50="Monthly","X",IF(AND($D50="Quarterly",MOD(6-IFERROR(MATCH(LEFT(Cover!$C$10,3),$E$5:$P$5,0),1),3)=0),"X",IF(AND($D50="Annually",6=IFERROR(MATCH(LEFT(Cover!$C$11,3),$E$5:$P$5,0),1)),"X","")))</f>
        <v/>
      </c>
      <c r="K50" s="37" t="str">
        <f>IF($D50="Monthly","X",IF(AND($D50="Quarterly",MOD(7-IFERROR(MATCH(LEFT(Cover!$C$10,3),$E$5:$P$5,0),1),3)=0),"X",IF(AND($D50="Annually",7=IFERROR(MATCH(LEFT(Cover!$C$11,3),$E$5:$P$5,0),1)),"X","")))</f>
        <v/>
      </c>
      <c r="L50" s="37" t="str">
        <f>IF($D50="Monthly","X",IF(AND($D50="Quarterly",MOD(8-IFERROR(MATCH(LEFT(Cover!$C$10,3),$E$5:$P$5,0),1),3)=0),"X",IF(AND($D50="Annually",8=IFERROR(MATCH(LEFT(Cover!$C$11,3),$E$5:$P$5,0),1)),"X","")))</f>
        <v/>
      </c>
      <c r="M50" s="37" t="str">
        <f>IF($D50="Monthly","X",IF(AND($D50="Quarterly",MOD(9-IFERROR(MATCH(LEFT(Cover!$C$10,3),$E$5:$P$5,0),1),3)=0),"X",IF(AND($D50="Annually",9=IFERROR(MATCH(LEFT(Cover!$C$11,3),$E$5:$P$5,0),1)),"X","")))</f>
        <v/>
      </c>
      <c r="N50" s="37" t="str">
        <f>IF($D50="Monthly","X",IF(AND($D50="Quarterly",MOD(10-IFERROR(MATCH(LEFT(Cover!$C$10,3),$E$5:$P$5,0),1),3)=0),"X",IF(AND($D50="Annually",10=IFERROR(MATCH(LEFT(Cover!$C$11,3),$E$5:$P$5,0),1)),"X","")))</f>
        <v/>
      </c>
      <c r="O50" s="37" t="str">
        <f>IF($D50="Monthly","X",IF(AND($D50="Quarterly",MOD(11-IFERROR(MATCH(LEFT(Cover!$C$10,3),$E$5:$P$5,0),1),3)=0),"X",IF(AND($D50="Annually",11=IFERROR(MATCH(LEFT(Cover!$C$11,3),$E$5:$P$5,0),1)),"X","")))</f>
        <v/>
      </c>
      <c r="P50" s="37" t="str">
        <f>IF($D50="Monthly","X",IF(AND($D50="Quarterly",MOD(12-IFERROR(MATCH(LEFT(Cover!$C$10,3),$E$5:$P$5,0),1),3)=0),"X",IF(AND($D50="Annually",12=IFERROR(MATCH(LEFT(Cover!$C$11,3),$E$5:$P$5,0),1)),"X","")))</f>
        <v/>
      </c>
    </row>
    <row r="51">
      <c r="A51" s="27" t="n">
        <v>46</v>
      </c>
      <c r="B51" s="28" t="inlineStr">
        <is>
          <t>Filling machines</t>
        </is>
      </c>
      <c r="C51" s="28" t="inlineStr">
        <is>
          <t>Verify or calibrate the fill measurement (scale or flow meter)</t>
        </is>
      </c>
      <c r="D51" s="28" t="inlineStr">
        <is>
          <t>Monthly</t>
        </is>
      </c>
      <c r="E51" s="38" t="str">
        <f>IF($D51="Monthly","X",IF(AND($D51="Quarterly",MOD(1-IFERROR(MATCH(LEFT(Cover!$C$10,3),$E$5:$P$5,0),1),3)=0),"X",IF(AND($D51="Annually",1=IFERROR(MATCH(LEFT(Cover!$C$11,3),$E$5:$P$5,0),1)),"X","")))</f>
        <v>X</v>
      </c>
      <c r="F51" s="38" t="str">
        <f>IF($D51="Monthly","X",IF(AND($D51="Quarterly",MOD(2-IFERROR(MATCH(LEFT(Cover!$C$10,3),$E$5:$P$5,0),1),3)=0),"X",IF(AND($D51="Annually",2=IFERROR(MATCH(LEFT(Cover!$C$11,3),$E$5:$P$5,0),1)),"X","")))</f>
        <v>X</v>
      </c>
      <c r="G51" s="38" t="str">
        <f>IF($D51="Monthly","X",IF(AND($D51="Quarterly",MOD(3-IFERROR(MATCH(LEFT(Cover!$C$10,3),$E$5:$P$5,0),1),3)=0),"X",IF(AND($D51="Annually",3=IFERROR(MATCH(LEFT(Cover!$C$11,3),$E$5:$P$5,0),1)),"X","")))</f>
        <v>X</v>
      </c>
      <c r="H51" s="38" t="str">
        <f>IF($D51="Monthly","X",IF(AND($D51="Quarterly",MOD(4-IFERROR(MATCH(LEFT(Cover!$C$10,3),$E$5:$P$5,0),1),3)=0),"X",IF(AND($D51="Annually",4=IFERROR(MATCH(LEFT(Cover!$C$11,3),$E$5:$P$5,0),1)),"X","")))</f>
        <v>X</v>
      </c>
      <c r="I51" s="38" t="str">
        <f>IF($D51="Monthly","X",IF(AND($D51="Quarterly",MOD(5-IFERROR(MATCH(LEFT(Cover!$C$10,3),$E$5:$P$5,0),1),3)=0),"X",IF(AND($D51="Annually",5=IFERROR(MATCH(LEFT(Cover!$C$11,3),$E$5:$P$5,0),1)),"X","")))</f>
        <v>X</v>
      </c>
      <c r="J51" s="38" t="str">
        <f>IF($D51="Monthly","X",IF(AND($D51="Quarterly",MOD(6-IFERROR(MATCH(LEFT(Cover!$C$10,3),$E$5:$P$5,0),1),3)=0),"X",IF(AND($D51="Annually",6=IFERROR(MATCH(LEFT(Cover!$C$11,3),$E$5:$P$5,0),1)),"X","")))</f>
        <v>X</v>
      </c>
      <c r="K51" s="38" t="str">
        <f>IF($D51="Monthly","X",IF(AND($D51="Quarterly",MOD(7-IFERROR(MATCH(LEFT(Cover!$C$10,3),$E$5:$P$5,0),1),3)=0),"X",IF(AND($D51="Annually",7=IFERROR(MATCH(LEFT(Cover!$C$11,3),$E$5:$P$5,0),1)),"X","")))</f>
        <v>X</v>
      </c>
      <c r="L51" s="38" t="str">
        <f>IF($D51="Monthly","X",IF(AND($D51="Quarterly",MOD(8-IFERROR(MATCH(LEFT(Cover!$C$10,3),$E$5:$P$5,0),1),3)=0),"X",IF(AND($D51="Annually",8=IFERROR(MATCH(LEFT(Cover!$C$11,3),$E$5:$P$5,0),1)),"X","")))</f>
        <v>X</v>
      </c>
      <c r="M51" s="38" t="str">
        <f>IF($D51="Monthly","X",IF(AND($D51="Quarterly",MOD(9-IFERROR(MATCH(LEFT(Cover!$C$10,3),$E$5:$P$5,0),1),3)=0),"X",IF(AND($D51="Annually",9=IFERROR(MATCH(LEFT(Cover!$C$11,3),$E$5:$P$5,0),1)),"X","")))</f>
        <v>X</v>
      </c>
      <c r="N51" s="38" t="str">
        <f>IF($D51="Monthly","X",IF(AND($D51="Quarterly",MOD(10-IFERROR(MATCH(LEFT(Cover!$C$10,3),$E$5:$P$5,0),1),3)=0),"X",IF(AND($D51="Annually",10=IFERROR(MATCH(LEFT(Cover!$C$11,3),$E$5:$P$5,0),1)),"X","")))</f>
        <v>X</v>
      </c>
      <c r="O51" s="38" t="str">
        <f>IF($D51="Monthly","X",IF(AND($D51="Quarterly",MOD(11-IFERROR(MATCH(LEFT(Cover!$C$10,3),$E$5:$P$5,0),1),3)=0),"X",IF(AND($D51="Annually",11=IFERROR(MATCH(LEFT(Cover!$C$11,3),$E$5:$P$5,0),1)),"X","")))</f>
        <v>X</v>
      </c>
      <c r="P51" s="38" t="str">
        <f>IF($D51="Monthly","X",IF(AND($D51="Quarterly",MOD(12-IFERROR(MATCH(LEFT(Cover!$C$10,3),$E$5:$P$5,0),1),3)=0),"X",IF(AND($D51="Annually",12=IFERROR(MATCH(LEFT(Cover!$C$11,3),$E$5:$P$5,0),1)),"X","")))</f>
        <v>X</v>
      </c>
    </row>
    <row r="52">
      <c r="A52" s="27" t="n">
        <v>47</v>
      </c>
      <c r="B52" s="28" t="inlineStr">
        <is>
          <t>Filling machines</t>
        </is>
      </c>
      <c r="C52" s="28" t="inlineStr">
        <is>
          <t>Check star wheels, guides and change parts for wear</t>
        </is>
      </c>
      <c r="D52" s="28" t="inlineStr">
        <is>
          <t>Monthly</t>
        </is>
      </c>
      <c r="E52" s="38" t="str">
        <f>IF($D52="Monthly","X",IF(AND($D52="Quarterly",MOD(1-IFERROR(MATCH(LEFT(Cover!$C$10,3),$E$5:$P$5,0),1),3)=0),"X",IF(AND($D52="Annually",1=IFERROR(MATCH(LEFT(Cover!$C$11,3),$E$5:$P$5,0),1)),"X","")))</f>
        <v>X</v>
      </c>
      <c r="F52" s="38" t="str">
        <f>IF($D52="Monthly","X",IF(AND($D52="Quarterly",MOD(2-IFERROR(MATCH(LEFT(Cover!$C$10,3),$E$5:$P$5,0),1),3)=0),"X",IF(AND($D52="Annually",2=IFERROR(MATCH(LEFT(Cover!$C$11,3),$E$5:$P$5,0),1)),"X","")))</f>
        <v>X</v>
      </c>
      <c r="G52" s="38" t="str">
        <f>IF($D52="Monthly","X",IF(AND($D52="Quarterly",MOD(3-IFERROR(MATCH(LEFT(Cover!$C$10,3),$E$5:$P$5,0),1),3)=0),"X",IF(AND($D52="Annually",3=IFERROR(MATCH(LEFT(Cover!$C$11,3),$E$5:$P$5,0),1)),"X","")))</f>
        <v>X</v>
      </c>
      <c r="H52" s="38" t="str">
        <f>IF($D52="Monthly","X",IF(AND($D52="Quarterly",MOD(4-IFERROR(MATCH(LEFT(Cover!$C$10,3),$E$5:$P$5,0),1),3)=0),"X",IF(AND($D52="Annually",4=IFERROR(MATCH(LEFT(Cover!$C$11,3),$E$5:$P$5,0),1)),"X","")))</f>
        <v>X</v>
      </c>
      <c r="I52" s="38" t="str">
        <f>IF($D52="Monthly","X",IF(AND($D52="Quarterly",MOD(5-IFERROR(MATCH(LEFT(Cover!$C$10,3),$E$5:$P$5,0),1),3)=0),"X",IF(AND($D52="Annually",5=IFERROR(MATCH(LEFT(Cover!$C$11,3),$E$5:$P$5,0),1)),"X","")))</f>
        <v>X</v>
      </c>
      <c r="J52" s="38" t="str">
        <f>IF($D52="Monthly","X",IF(AND($D52="Quarterly",MOD(6-IFERROR(MATCH(LEFT(Cover!$C$10,3),$E$5:$P$5,0),1),3)=0),"X",IF(AND($D52="Annually",6=IFERROR(MATCH(LEFT(Cover!$C$11,3),$E$5:$P$5,0),1)),"X","")))</f>
        <v>X</v>
      </c>
      <c r="K52" s="38" t="str">
        <f>IF($D52="Monthly","X",IF(AND($D52="Quarterly",MOD(7-IFERROR(MATCH(LEFT(Cover!$C$10,3),$E$5:$P$5,0),1),3)=0),"X",IF(AND($D52="Annually",7=IFERROR(MATCH(LEFT(Cover!$C$11,3),$E$5:$P$5,0),1)),"X","")))</f>
        <v>X</v>
      </c>
      <c r="L52" s="38" t="str">
        <f>IF($D52="Monthly","X",IF(AND($D52="Quarterly",MOD(8-IFERROR(MATCH(LEFT(Cover!$C$10,3),$E$5:$P$5,0),1),3)=0),"X",IF(AND($D52="Annually",8=IFERROR(MATCH(LEFT(Cover!$C$11,3),$E$5:$P$5,0),1)),"X","")))</f>
        <v>X</v>
      </c>
      <c r="M52" s="38" t="str">
        <f>IF($D52="Monthly","X",IF(AND($D52="Quarterly",MOD(9-IFERROR(MATCH(LEFT(Cover!$C$10,3),$E$5:$P$5,0),1),3)=0),"X",IF(AND($D52="Annually",9=IFERROR(MATCH(LEFT(Cover!$C$11,3),$E$5:$P$5,0),1)),"X","")))</f>
        <v>X</v>
      </c>
      <c r="N52" s="38" t="str">
        <f>IF($D52="Monthly","X",IF(AND($D52="Quarterly",MOD(10-IFERROR(MATCH(LEFT(Cover!$C$10,3),$E$5:$P$5,0),1),3)=0),"X",IF(AND($D52="Annually",10=IFERROR(MATCH(LEFT(Cover!$C$11,3),$E$5:$P$5,0),1)),"X","")))</f>
        <v>X</v>
      </c>
      <c r="O52" s="38" t="str">
        <f>IF($D52="Monthly","X",IF(AND($D52="Quarterly",MOD(11-IFERROR(MATCH(LEFT(Cover!$C$10,3),$E$5:$P$5,0),1),3)=0),"X",IF(AND($D52="Annually",11=IFERROR(MATCH(LEFT(Cover!$C$11,3),$E$5:$P$5,0),1)),"X","")))</f>
        <v>X</v>
      </c>
      <c r="P52" s="38" t="str">
        <f>IF($D52="Monthly","X",IF(AND($D52="Quarterly",MOD(12-IFERROR(MATCH(LEFT(Cover!$C$10,3),$E$5:$P$5,0),1),3)=0),"X",IF(AND($D52="Annually",12=IFERROR(MATCH(LEFT(Cover!$C$11,3),$E$5:$P$5,0),1)),"X","")))</f>
        <v>X</v>
      </c>
    </row>
    <row r="53">
      <c r="A53" s="27" t="n">
        <v>48</v>
      </c>
      <c r="B53" s="28" t="inlineStr">
        <is>
          <t>Filling machines</t>
        </is>
      </c>
      <c r="C53" s="28" t="inlineStr">
        <is>
          <t>Check pneumatic filters, regulators and lines for leaks</t>
        </is>
      </c>
      <c r="D53" s="28" t="inlineStr">
        <is>
          <t>Monthly</t>
        </is>
      </c>
      <c r="E53" s="38" t="str">
        <f>IF($D53="Monthly","X",IF(AND($D53="Quarterly",MOD(1-IFERROR(MATCH(LEFT(Cover!$C$10,3),$E$5:$P$5,0),1),3)=0),"X",IF(AND($D53="Annually",1=IFERROR(MATCH(LEFT(Cover!$C$11,3),$E$5:$P$5,0),1)),"X","")))</f>
        <v>X</v>
      </c>
      <c r="F53" s="38" t="str">
        <f>IF($D53="Monthly","X",IF(AND($D53="Quarterly",MOD(2-IFERROR(MATCH(LEFT(Cover!$C$10,3),$E$5:$P$5,0),1),3)=0),"X",IF(AND($D53="Annually",2=IFERROR(MATCH(LEFT(Cover!$C$11,3),$E$5:$P$5,0),1)),"X","")))</f>
        <v>X</v>
      </c>
      <c r="G53" s="38" t="str">
        <f>IF($D53="Monthly","X",IF(AND($D53="Quarterly",MOD(3-IFERROR(MATCH(LEFT(Cover!$C$10,3),$E$5:$P$5,0),1),3)=0),"X",IF(AND($D53="Annually",3=IFERROR(MATCH(LEFT(Cover!$C$11,3),$E$5:$P$5,0),1)),"X","")))</f>
        <v>X</v>
      </c>
      <c r="H53" s="38" t="str">
        <f>IF($D53="Monthly","X",IF(AND($D53="Quarterly",MOD(4-IFERROR(MATCH(LEFT(Cover!$C$10,3),$E$5:$P$5,0),1),3)=0),"X",IF(AND($D53="Annually",4=IFERROR(MATCH(LEFT(Cover!$C$11,3),$E$5:$P$5,0),1)),"X","")))</f>
        <v>X</v>
      </c>
      <c r="I53" s="38" t="str">
        <f>IF($D53="Monthly","X",IF(AND($D53="Quarterly",MOD(5-IFERROR(MATCH(LEFT(Cover!$C$10,3),$E$5:$P$5,0),1),3)=0),"X",IF(AND($D53="Annually",5=IFERROR(MATCH(LEFT(Cover!$C$11,3),$E$5:$P$5,0),1)),"X","")))</f>
        <v>X</v>
      </c>
      <c r="J53" s="38" t="str">
        <f>IF($D53="Monthly","X",IF(AND($D53="Quarterly",MOD(6-IFERROR(MATCH(LEFT(Cover!$C$10,3),$E$5:$P$5,0),1),3)=0),"X",IF(AND($D53="Annually",6=IFERROR(MATCH(LEFT(Cover!$C$11,3),$E$5:$P$5,0),1)),"X","")))</f>
        <v>X</v>
      </c>
      <c r="K53" s="38" t="str">
        <f>IF($D53="Monthly","X",IF(AND($D53="Quarterly",MOD(7-IFERROR(MATCH(LEFT(Cover!$C$10,3),$E$5:$P$5,0),1),3)=0),"X",IF(AND($D53="Annually",7=IFERROR(MATCH(LEFT(Cover!$C$11,3),$E$5:$P$5,0),1)),"X","")))</f>
        <v>X</v>
      </c>
      <c r="L53" s="38" t="str">
        <f>IF($D53="Monthly","X",IF(AND($D53="Quarterly",MOD(8-IFERROR(MATCH(LEFT(Cover!$C$10,3),$E$5:$P$5,0),1),3)=0),"X",IF(AND($D53="Annually",8=IFERROR(MATCH(LEFT(Cover!$C$11,3),$E$5:$P$5,0),1)),"X","")))</f>
        <v>X</v>
      </c>
      <c r="M53" s="38" t="str">
        <f>IF($D53="Monthly","X",IF(AND($D53="Quarterly",MOD(9-IFERROR(MATCH(LEFT(Cover!$C$10,3),$E$5:$P$5,0),1),3)=0),"X",IF(AND($D53="Annually",9=IFERROR(MATCH(LEFT(Cover!$C$11,3),$E$5:$P$5,0),1)),"X","")))</f>
        <v>X</v>
      </c>
      <c r="N53" s="38" t="str">
        <f>IF($D53="Monthly","X",IF(AND($D53="Quarterly",MOD(10-IFERROR(MATCH(LEFT(Cover!$C$10,3),$E$5:$P$5,0),1),3)=0),"X",IF(AND($D53="Annually",10=IFERROR(MATCH(LEFT(Cover!$C$11,3),$E$5:$P$5,0),1)),"X","")))</f>
        <v>X</v>
      </c>
      <c r="O53" s="38" t="str">
        <f>IF($D53="Monthly","X",IF(AND($D53="Quarterly",MOD(11-IFERROR(MATCH(LEFT(Cover!$C$10,3),$E$5:$P$5,0),1),3)=0),"X",IF(AND($D53="Annually",11=IFERROR(MATCH(LEFT(Cover!$C$11,3),$E$5:$P$5,0),1)),"X","")))</f>
        <v>X</v>
      </c>
      <c r="P53" s="38" t="str">
        <f>IF($D53="Monthly","X",IF(AND($D53="Quarterly",MOD(12-IFERROR(MATCH(LEFT(Cover!$C$10,3),$E$5:$P$5,0),1),3)=0),"X",IF(AND($D53="Annually",12=IFERROR(MATCH(LEFT(Cover!$C$11,3),$E$5:$P$5,0),1)),"X","")))</f>
        <v>X</v>
      </c>
    </row>
    <row r="54">
      <c r="A54" s="27" t="n">
        <v>49</v>
      </c>
      <c r="B54" s="28" t="inlineStr">
        <is>
          <t>Filling machines</t>
        </is>
      </c>
      <c r="C54" s="28" t="inlineStr">
        <is>
          <t>Replace the wear seals on the fill valves as the manual specifies</t>
        </is>
      </c>
      <c r="D54" s="28" t="inlineStr">
        <is>
          <t>Quarterly</t>
        </is>
      </c>
      <c r="E54" s="38" t="str">
        <f>IF($D54="Monthly","X",IF(AND($D54="Quarterly",MOD(1-IFERROR(MATCH(LEFT(Cover!$C$10,3),$E$5:$P$5,0),1),3)=0),"X",IF(AND($D54="Annually",1=IFERROR(MATCH(LEFT(Cover!$C$11,3),$E$5:$P$5,0),1)),"X","")))</f>
        <v>X</v>
      </c>
      <c r="F54" s="38" t="str">
        <f>IF($D54="Monthly","X",IF(AND($D54="Quarterly",MOD(2-IFERROR(MATCH(LEFT(Cover!$C$10,3),$E$5:$P$5,0),1),3)=0),"X",IF(AND($D54="Annually",2=IFERROR(MATCH(LEFT(Cover!$C$11,3),$E$5:$P$5,0),1)),"X","")))</f>
        <v/>
      </c>
      <c r="G54" s="38" t="str">
        <f>IF($D54="Monthly","X",IF(AND($D54="Quarterly",MOD(3-IFERROR(MATCH(LEFT(Cover!$C$10,3),$E$5:$P$5,0),1),3)=0),"X",IF(AND($D54="Annually",3=IFERROR(MATCH(LEFT(Cover!$C$11,3),$E$5:$P$5,0),1)),"X","")))</f>
        <v/>
      </c>
      <c r="H54" s="38" t="str">
        <f>IF($D54="Monthly","X",IF(AND($D54="Quarterly",MOD(4-IFERROR(MATCH(LEFT(Cover!$C$10,3),$E$5:$P$5,0),1),3)=0),"X",IF(AND($D54="Annually",4=IFERROR(MATCH(LEFT(Cover!$C$11,3),$E$5:$P$5,0),1)),"X","")))</f>
        <v>X</v>
      </c>
      <c r="I54" s="38" t="str">
        <f>IF($D54="Monthly","X",IF(AND($D54="Quarterly",MOD(5-IFERROR(MATCH(LEFT(Cover!$C$10,3),$E$5:$P$5,0),1),3)=0),"X",IF(AND($D54="Annually",5=IFERROR(MATCH(LEFT(Cover!$C$11,3),$E$5:$P$5,0),1)),"X","")))</f>
        <v/>
      </c>
      <c r="J54" s="38" t="str">
        <f>IF($D54="Monthly","X",IF(AND($D54="Quarterly",MOD(6-IFERROR(MATCH(LEFT(Cover!$C$10,3),$E$5:$P$5,0),1),3)=0),"X",IF(AND($D54="Annually",6=IFERROR(MATCH(LEFT(Cover!$C$11,3),$E$5:$P$5,0),1)),"X","")))</f>
        <v/>
      </c>
      <c r="K54" s="38" t="str">
        <f>IF($D54="Monthly","X",IF(AND($D54="Quarterly",MOD(7-IFERROR(MATCH(LEFT(Cover!$C$10,3),$E$5:$P$5,0),1),3)=0),"X",IF(AND($D54="Annually",7=IFERROR(MATCH(LEFT(Cover!$C$11,3),$E$5:$P$5,0),1)),"X","")))</f>
        <v>X</v>
      </c>
      <c r="L54" s="38" t="str">
        <f>IF($D54="Monthly","X",IF(AND($D54="Quarterly",MOD(8-IFERROR(MATCH(LEFT(Cover!$C$10,3),$E$5:$P$5,0),1),3)=0),"X",IF(AND($D54="Annually",8=IFERROR(MATCH(LEFT(Cover!$C$11,3),$E$5:$P$5,0),1)),"X","")))</f>
        <v/>
      </c>
      <c r="M54" s="38" t="str">
        <f>IF($D54="Monthly","X",IF(AND($D54="Quarterly",MOD(9-IFERROR(MATCH(LEFT(Cover!$C$10,3),$E$5:$P$5,0),1),3)=0),"X",IF(AND($D54="Annually",9=IFERROR(MATCH(LEFT(Cover!$C$11,3),$E$5:$P$5,0),1)),"X","")))</f>
        <v/>
      </c>
      <c r="N54" s="38" t="str">
        <f>IF($D54="Monthly","X",IF(AND($D54="Quarterly",MOD(10-IFERROR(MATCH(LEFT(Cover!$C$10,3),$E$5:$P$5,0),1),3)=0),"X",IF(AND($D54="Annually",10=IFERROR(MATCH(LEFT(Cover!$C$11,3),$E$5:$P$5,0),1)),"X","")))</f>
        <v>X</v>
      </c>
      <c r="O54" s="38" t="str">
        <f>IF($D54="Monthly","X",IF(AND($D54="Quarterly",MOD(11-IFERROR(MATCH(LEFT(Cover!$C$10,3),$E$5:$P$5,0),1),3)=0),"X",IF(AND($D54="Annually",11=IFERROR(MATCH(LEFT(Cover!$C$11,3),$E$5:$P$5,0),1)),"X","")))</f>
        <v/>
      </c>
      <c r="P54" s="38" t="str">
        <f>IF($D54="Monthly","X",IF(AND($D54="Quarterly",MOD(12-IFERROR(MATCH(LEFT(Cover!$C$10,3),$E$5:$P$5,0),1),3)=0),"X",IF(AND($D54="Annually",12=IFERROR(MATCH(LEFT(Cover!$C$11,3),$E$5:$P$5,0),1)),"X","")))</f>
        <v/>
      </c>
    </row>
    <row r="55">
      <c r="A55" s="27" t="n">
        <v>50</v>
      </c>
      <c r="B55" s="28" t="inlineStr">
        <is>
          <t>Filling machines</t>
        </is>
      </c>
      <c r="C55" s="28" t="inlineStr">
        <is>
          <t>Check drive chains, belts and the gearbox</t>
        </is>
      </c>
      <c r="D55" s="28" t="inlineStr">
        <is>
          <t>Quarterly</t>
        </is>
      </c>
      <c r="E55" s="38" t="str">
        <f>IF($D55="Monthly","X",IF(AND($D55="Quarterly",MOD(1-IFERROR(MATCH(LEFT(Cover!$C$10,3),$E$5:$P$5,0),1),3)=0),"X",IF(AND($D55="Annually",1=IFERROR(MATCH(LEFT(Cover!$C$11,3),$E$5:$P$5,0),1)),"X","")))</f>
        <v>X</v>
      </c>
      <c r="F55" s="38" t="str">
        <f>IF($D55="Monthly","X",IF(AND($D55="Quarterly",MOD(2-IFERROR(MATCH(LEFT(Cover!$C$10,3),$E$5:$P$5,0),1),3)=0),"X",IF(AND($D55="Annually",2=IFERROR(MATCH(LEFT(Cover!$C$11,3),$E$5:$P$5,0),1)),"X","")))</f>
        <v/>
      </c>
      <c r="G55" s="38" t="str">
        <f>IF($D55="Monthly","X",IF(AND($D55="Quarterly",MOD(3-IFERROR(MATCH(LEFT(Cover!$C$10,3),$E$5:$P$5,0),1),3)=0),"X",IF(AND($D55="Annually",3=IFERROR(MATCH(LEFT(Cover!$C$11,3),$E$5:$P$5,0),1)),"X","")))</f>
        <v/>
      </c>
      <c r="H55" s="38" t="str">
        <f>IF($D55="Monthly","X",IF(AND($D55="Quarterly",MOD(4-IFERROR(MATCH(LEFT(Cover!$C$10,3),$E$5:$P$5,0),1),3)=0),"X",IF(AND($D55="Annually",4=IFERROR(MATCH(LEFT(Cover!$C$11,3),$E$5:$P$5,0),1)),"X","")))</f>
        <v>X</v>
      </c>
      <c r="I55" s="38" t="str">
        <f>IF($D55="Monthly","X",IF(AND($D55="Quarterly",MOD(5-IFERROR(MATCH(LEFT(Cover!$C$10,3),$E$5:$P$5,0),1),3)=0),"X",IF(AND($D55="Annually",5=IFERROR(MATCH(LEFT(Cover!$C$11,3),$E$5:$P$5,0),1)),"X","")))</f>
        <v/>
      </c>
      <c r="J55" s="38" t="str">
        <f>IF($D55="Monthly","X",IF(AND($D55="Quarterly",MOD(6-IFERROR(MATCH(LEFT(Cover!$C$10,3),$E$5:$P$5,0),1),3)=0),"X",IF(AND($D55="Annually",6=IFERROR(MATCH(LEFT(Cover!$C$11,3),$E$5:$P$5,0),1)),"X","")))</f>
        <v/>
      </c>
      <c r="K55" s="38" t="str">
        <f>IF($D55="Monthly","X",IF(AND($D55="Quarterly",MOD(7-IFERROR(MATCH(LEFT(Cover!$C$10,3),$E$5:$P$5,0),1),3)=0),"X",IF(AND($D55="Annually",7=IFERROR(MATCH(LEFT(Cover!$C$11,3),$E$5:$P$5,0),1)),"X","")))</f>
        <v>X</v>
      </c>
      <c r="L55" s="38" t="str">
        <f>IF($D55="Monthly","X",IF(AND($D55="Quarterly",MOD(8-IFERROR(MATCH(LEFT(Cover!$C$10,3),$E$5:$P$5,0),1),3)=0),"X",IF(AND($D55="Annually",8=IFERROR(MATCH(LEFT(Cover!$C$11,3),$E$5:$P$5,0),1)),"X","")))</f>
        <v/>
      </c>
      <c r="M55" s="38" t="str">
        <f>IF($D55="Monthly","X",IF(AND($D55="Quarterly",MOD(9-IFERROR(MATCH(LEFT(Cover!$C$10,3),$E$5:$P$5,0),1),3)=0),"X",IF(AND($D55="Annually",9=IFERROR(MATCH(LEFT(Cover!$C$11,3),$E$5:$P$5,0),1)),"X","")))</f>
        <v/>
      </c>
      <c r="N55" s="38" t="str">
        <f>IF($D55="Monthly","X",IF(AND($D55="Quarterly",MOD(10-IFERROR(MATCH(LEFT(Cover!$C$10,3),$E$5:$P$5,0),1),3)=0),"X",IF(AND($D55="Annually",10=IFERROR(MATCH(LEFT(Cover!$C$11,3),$E$5:$P$5,0),1)),"X","")))</f>
        <v>X</v>
      </c>
      <c r="O55" s="38" t="str">
        <f>IF($D55="Monthly","X",IF(AND($D55="Quarterly",MOD(11-IFERROR(MATCH(LEFT(Cover!$C$10,3),$E$5:$P$5,0),1),3)=0),"X",IF(AND($D55="Annually",11=IFERROR(MATCH(LEFT(Cover!$C$11,3),$E$5:$P$5,0),1)),"X","")))</f>
        <v/>
      </c>
      <c r="P55" s="38" t="str">
        <f>IF($D55="Monthly","X",IF(AND($D55="Quarterly",MOD(12-IFERROR(MATCH(LEFT(Cover!$C$10,3),$E$5:$P$5,0),1),3)=0),"X",IF(AND($D55="Annually",12=IFERROR(MATCH(LEFT(Cover!$C$11,3),$E$5:$P$5,0),1)),"X","")))</f>
        <v/>
      </c>
    </row>
    <row r="56">
      <c r="A56" s="27" t="n">
        <v>51</v>
      </c>
      <c r="B56" s="28" t="inlineStr">
        <is>
          <t>Filling machines</t>
        </is>
      </c>
      <c r="C56" s="28" t="inlineStr">
        <is>
          <t>Check the timing between infeed, filling and capping</t>
        </is>
      </c>
      <c r="D56" s="28" t="inlineStr">
        <is>
          <t>Quarterly</t>
        </is>
      </c>
      <c r="E56" s="38" t="str">
        <f>IF($D56="Monthly","X",IF(AND($D56="Quarterly",MOD(1-IFERROR(MATCH(LEFT(Cover!$C$10,3),$E$5:$P$5,0),1),3)=0),"X",IF(AND($D56="Annually",1=IFERROR(MATCH(LEFT(Cover!$C$11,3),$E$5:$P$5,0),1)),"X","")))</f>
        <v>X</v>
      </c>
      <c r="F56" s="38" t="str">
        <f>IF($D56="Monthly","X",IF(AND($D56="Quarterly",MOD(2-IFERROR(MATCH(LEFT(Cover!$C$10,3),$E$5:$P$5,0),1),3)=0),"X",IF(AND($D56="Annually",2=IFERROR(MATCH(LEFT(Cover!$C$11,3),$E$5:$P$5,0),1)),"X","")))</f>
        <v/>
      </c>
      <c r="G56" s="38" t="str">
        <f>IF($D56="Monthly","X",IF(AND($D56="Quarterly",MOD(3-IFERROR(MATCH(LEFT(Cover!$C$10,3),$E$5:$P$5,0),1),3)=0),"X",IF(AND($D56="Annually",3=IFERROR(MATCH(LEFT(Cover!$C$11,3),$E$5:$P$5,0),1)),"X","")))</f>
        <v/>
      </c>
      <c r="H56" s="38" t="str">
        <f>IF($D56="Monthly","X",IF(AND($D56="Quarterly",MOD(4-IFERROR(MATCH(LEFT(Cover!$C$10,3),$E$5:$P$5,0),1),3)=0),"X",IF(AND($D56="Annually",4=IFERROR(MATCH(LEFT(Cover!$C$11,3),$E$5:$P$5,0),1)),"X","")))</f>
        <v>X</v>
      </c>
      <c r="I56" s="38" t="str">
        <f>IF($D56="Monthly","X",IF(AND($D56="Quarterly",MOD(5-IFERROR(MATCH(LEFT(Cover!$C$10,3),$E$5:$P$5,0),1),3)=0),"X",IF(AND($D56="Annually",5=IFERROR(MATCH(LEFT(Cover!$C$11,3),$E$5:$P$5,0),1)),"X","")))</f>
        <v/>
      </c>
      <c r="J56" s="38" t="str">
        <f>IF($D56="Monthly","X",IF(AND($D56="Quarterly",MOD(6-IFERROR(MATCH(LEFT(Cover!$C$10,3),$E$5:$P$5,0),1),3)=0),"X",IF(AND($D56="Annually",6=IFERROR(MATCH(LEFT(Cover!$C$11,3),$E$5:$P$5,0),1)),"X","")))</f>
        <v/>
      </c>
      <c r="K56" s="38" t="str">
        <f>IF($D56="Monthly","X",IF(AND($D56="Quarterly",MOD(7-IFERROR(MATCH(LEFT(Cover!$C$10,3),$E$5:$P$5,0),1),3)=0),"X",IF(AND($D56="Annually",7=IFERROR(MATCH(LEFT(Cover!$C$11,3),$E$5:$P$5,0),1)),"X","")))</f>
        <v>X</v>
      </c>
      <c r="L56" s="38" t="str">
        <f>IF($D56="Monthly","X",IF(AND($D56="Quarterly",MOD(8-IFERROR(MATCH(LEFT(Cover!$C$10,3),$E$5:$P$5,0),1),3)=0),"X",IF(AND($D56="Annually",8=IFERROR(MATCH(LEFT(Cover!$C$11,3),$E$5:$P$5,0),1)),"X","")))</f>
        <v/>
      </c>
      <c r="M56" s="38" t="str">
        <f>IF($D56="Monthly","X",IF(AND($D56="Quarterly",MOD(9-IFERROR(MATCH(LEFT(Cover!$C$10,3),$E$5:$P$5,0),1),3)=0),"X",IF(AND($D56="Annually",9=IFERROR(MATCH(LEFT(Cover!$C$11,3),$E$5:$P$5,0),1)),"X","")))</f>
        <v/>
      </c>
      <c r="N56" s="38" t="str">
        <f>IF($D56="Monthly","X",IF(AND($D56="Quarterly",MOD(10-IFERROR(MATCH(LEFT(Cover!$C$10,3),$E$5:$P$5,0),1),3)=0),"X",IF(AND($D56="Annually",10=IFERROR(MATCH(LEFT(Cover!$C$11,3),$E$5:$P$5,0),1)),"X","")))</f>
        <v>X</v>
      </c>
      <c r="O56" s="38" t="str">
        <f>IF($D56="Monthly","X",IF(AND($D56="Quarterly",MOD(11-IFERROR(MATCH(LEFT(Cover!$C$10,3),$E$5:$P$5,0),1),3)=0),"X",IF(AND($D56="Annually",11=IFERROR(MATCH(LEFT(Cover!$C$11,3),$E$5:$P$5,0),1)),"X","")))</f>
        <v/>
      </c>
      <c r="P56" s="38" t="str">
        <f>IF($D56="Monthly","X",IF(AND($D56="Quarterly",MOD(12-IFERROR(MATCH(LEFT(Cover!$C$10,3),$E$5:$P$5,0),1),3)=0),"X",IF(AND($D56="Annually",12=IFERROR(MATCH(LEFT(Cover!$C$11,3),$E$5:$P$5,0),1)),"X","")))</f>
        <v/>
      </c>
    </row>
    <row r="57">
      <c r="A57" s="27" t="n">
        <v>52</v>
      </c>
      <c r="B57" s="28" t="inlineStr">
        <is>
          <t>Filling machines</t>
        </is>
      </c>
      <c r="C57" s="28" t="inlineStr">
        <is>
          <t>Overhaul the fill valves</t>
        </is>
      </c>
      <c r="D57" s="28" t="inlineStr">
        <is>
          <t>Annually</t>
        </is>
      </c>
      <c r="E57" s="38" t="str">
        <f>IF($D57="Monthly","X",IF(AND($D57="Quarterly",MOD(1-IFERROR(MATCH(LEFT(Cover!$C$10,3),$E$5:$P$5,0),1),3)=0),"X",IF(AND($D57="Annually",1=IFERROR(MATCH(LEFT(Cover!$C$11,3),$E$5:$P$5,0),1)),"X","")))</f>
        <v>X</v>
      </c>
      <c r="F57" s="38" t="str">
        <f>IF($D57="Monthly","X",IF(AND($D57="Quarterly",MOD(2-IFERROR(MATCH(LEFT(Cover!$C$10,3),$E$5:$P$5,0),1),3)=0),"X",IF(AND($D57="Annually",2=IFERROR(MATCH(LEFT(Cover!$C$11,3),$E$5:$P$5,0),1)),"X","")))</f>
        <v/>
      </c>
      <c r="G57" s="38" t="str">
        <f>IF($D57="Monthly","X",IF(AND($D57="Quarterly",MOD(3-IFERROR(MATCH(LEFT(Cover!$C$10,3),$E$5:$P$5,0),1),3)=0),"X",IF(AND($D57="Annually",3=IFERROR(MATCH(LEFT(Cover!$C$11,3),$E$5:$P$5,0),1)),"X","")))</f>
        <v/>
      </c>
      <c r="H57" s="38" t="str">
        <f>IF($D57="Monthly","X",IF(AND($D57="Quarterly",MOD(4-IFERROR(MATCH(LEFT(Cover!$C$10,3),$E$5:$P$5,0),1),3)=0),"X",IF(AND($D57="Annually",4=IFERROR(MATCH(LEFT(Cover!$C$11,3),$E$5:$P$5,0),1)),"X","")))</f>
        <v/>
      </c>
      <c r="I57" s="38" t="str">
        <f>IF($D57="Monthly","X",IF(AND($D57="Quarterly",MOD(5-IFERROR(MATCH(LEFT(Cover!$C$10,3),$E$5:$P$5,0),1),3)=0),"X",IF(AND($D57="Annually",5=IFERROR(MATCH(LEFT(Cover!$C$11,3),$E$5:$P$5,0),1)),"X","")))</f>
        <v/>
      </c>
      <c r="J57" s="38" t="str">
        <f>IF($D57="Monthly","X",IF(AND($D57="Quarterly",MOD(6-IFERROR(MATCH(LEFT(Cover!$C$10,3),$E$5:$P$5,0),1),3)=0),"X",IF(AND($D57="Annually",6=IFERROR(MATCH(LEFT(Cover!$C$11,3),$E$5:$P$5,0),1)),"X","")))</f>
        <v/>
      </c>
      <c r="K57" s="38" t="str">
        <f>IF($D57="Monthly","X",IF(AND($D57="Quarterly",MOD(7-IFERROR(MATCH(LEFT(Cover!$C$10,3),$E$5:$P$5,0),1),3)=0),"X",IF(AND($D57="Annually",7=IFERROR(MATCH(LEFT(Cover!$C$11,3),$E$5:$P$5,0),1)),"X","")))</f>
        <v/>
      </c>
      <c r="L57" s="38" t="str">
        <f>IF($D57="Monthly","X",IF(AND($D57="Quarterly",MOD(8-IFERROR(MATCH(LEFT(Cover!$C$10,3),$E$5:$P$5,0),1),3)=0),"X",IF(AND($D57="Annually",8=IFERROR(MATCH(LEFT(Cover!$C$11,3),$E$5:$P$5,0),1)),"X","")))</f>
        <v/>
      </c>
      <c r="M57" s="38" t="str">
        <f>IF($D57="Monthly","X",IF(AND($D57="Quarterly",MOD(9-IFERROR(MATCH(LEFT(Cover!$C$10,3),$E$5:$P$5,0),1),3)=0),"X",IF(AND($D57="Annually",9=IFERROR(MATCH(LEFT(Cover!$C$11,3),$E$5:$P$5,0),1)),"X","")))</f>
        <v/>
      </c>
      <c r="N57" s="38" t="str">
        <f>IF($D57="Monthly","X",IF(AND($D57="Quarterly",MOD(10-IFERROR(MATCH(LEFT(Cover!$C$10,3),$E$5:$P$5,0),1),3)=0),"X",IF(AND($D57="Annually",10=IFERROR(MATCH(LEFT(Cover!$C$11,3),$E$5:$P$5,0),1)),"X","")))</f>
        <v/>
      </c>
      <c r="O57" s="38" t="str">
        <f>IF($D57="Monthly","X",IF(AND($D57="Quarterly",MOD(11-IFERROR(MATCH(LEFT(Cover!$C$10,3),$E$5:$P$5,0),1),3)=0),"X",IF(AND($D57="Annually",11=IFERROR(MATCH(LEFT(Cover!$C$11,3),$E$5:$P$5,0),1)),"X","")))</f>
        <v/>
      </c>
      <c r="P57" s="38" t="str">
        <f>IF($D57="Monthly","X",IF(AND($D57="Quarterly",MOD(12-IFERROR(MATCH(LEFT(Cover!$C$10,3),$E$5:$P$5,0),1),3)=0),"X",IF(AND($D57="Annually",12=IFERROR(MATCH(LEFT(Cover!$C$11,3),$E$5:$P$5,0),1)),"X","")))</f>
        <v/>
      </c>
    </row>
    <row r="58">
      <c r="A58" s="27" t="n">
        <v>53</v>
      </c>
      <c r="B58" s="28" t="inlineStr">
        <is>
          <t>Filling machines</t>
        </is>
      </c>
      <c r="C58" s="28" t="inlineStr">
        <is>
          <t>Inspect the turret and drive bearings</t>
        </is>
      </c>
      <c r="D58" s="28" t="inlineStr">
        <is>
          <t>Annually</t>
        </is>
      </c>
      <c r="E58" s="38" t="str">
        <f>IF($D58="Monthly","X",IF(AND($D58="Quarterly",MOD(1-IFERROR(MATCH(LEFT(Cover!$C$10,3),$E$5:$P$5,0),1),3)=0),"X",IF(AND($D58="Annually",1=IFERROR(MATCH(LEFT(Cover!$C$11,3),$E$5:$P$5,0),1)),"X","")))</f>
        <v>X</v>
      </c>
      <c r="F58" s="38" t="str">
        <f>IF($D58="Monthly","X",IF(AND($D58="Quarterly",MOD(2-IFERROR(MATCH(LEFT(Cover!$C$10,3),$E$5:$P$5,0),1),3)=0),"X",IF(AND($D58="Annually",2=IFERROR(MATCH(LEFT(Cover!$C$11,3),$E$5:$P$5,0),1)),"X","")))</f>
        <v/>
      </c>
      <c r="G58" s="38" t="str">
        <f>IF($D58="Monthly","X",IF(AND($D58="Quarterly",MOD(3-IFERROR(MATCH(LEFT(Cover!$C$10,3),$E$5:$P$5,0),1),3)=0),"X",IF(AND($D58="Annually",3=IFERROR(MATCH(LEFT(Cover!$C$11,3),$E$5:$P$5,0),1)),"X","")))</f>
        <v/>
      </c>
      <c r="H58" s="38" t="str">
        <f>IF($D58="Monthly","X",IF(AND($D58="Quarterly",MOD(4-IFERROR(MATCH(LEFT(Cover!$C$10,3),$E$5:$P$5,0),1),3)=0),"X",IF(AND($D58="Annually",4=IFERROR(MATCH(LEFT(Cover!$C$11,3),$E$5:$P$5,0),1)),"X","")))</f>
        <v/>
      </c>
      <c r="I58" s="38" t="str">
        <f>IF($D58="Monthly","X",IF(AND($D58="Quarterly",MOD(5-IFERROR(MATCH(LEFT(Cover!$C$10,3),$E$5:$P$5,0),1),3)=0),"X",IF(AND($D58="Annually",5=IFERROR(MATCH(LEFT(Cover!$C$11,3),$E$5:$P$5,0),1)),"X","")))</f>
        <v/>
      </c>
      <c r="J58" s="38" t="str">
        <f>IF($D58="Monthly","X",IF(AND($D58="Quarterly",MOD(6-IFERROR(MATCH(LEFT(Cover!$C$10,3),$E$5:$P$5,0),1),3)=0),"X",IF(AND($D58="Annually",6=IFERROR(MATCH(LEFT(Cover!$C$11,3),$E$5:$P$5,0),1)),"X","")))</f>
        <v/>
      </c>
      <c r="K58" s="38" t="str">
        <f>IF($D58="Monthly","X",IF(AND($D58="Quarterly",MOD(7-IFERROR(MATCH(LEFT(Cover!$C$10,3),$E$5:$P$5,0),1),3)=0),"X",IF(AND($D58="Annually",7=IFERROR(MATCH(LEFT(Cover!$C$11,3),$E$5:$P$5,0),1)),"X","")))</f>
        <v/>
      </c>
      <c r="L58" s="38" t="str">
        <f>IF($D58="Monthly","X",IF(AND($D58="Quarterly",MOD(8-IFERROR(MATCH(LEFT(Cover!$C$10,3),$E$5:$P$5,0),1),3)=0),"X",IF(AND($D58="Annually",8=IFERROR(MATCH(LEFT(Cover!$C$11,3),$E$5:$P$5,0),1)),"X","")))</f>
        <v/>
      </c>
      <c r="M58" s="38" t="str">
        <f>IF($D58="Monthly","X",IF(AND($D58="Quarterly",MOD(9-IFERROR(MATCH(LEFT(Cover!$C$10,3),$E$5:$P$5,0),1),3)=0),"X",IF(AND($D58="Annually",9=IFERROR(MATCH(LEFT(Cover!$C$11,3),$E$5:$P$5,0),1)),"X","")))</f>
        <v/>
      </c>
      <c r="N58" s="38" t="str">
        <f>IF($D58="Monthly","X",IF(AND($D58="Quarterly",MOD(10-IFERROR(MATCH(LEFT(Cover!$C$10,3),$E$5:$P$5,0),1),3)=0),"X",IF(AND($D58="Annually",10=IFERROR(MATCH(LEFT(Cover!$C$11,3),$E$5:$P$5,0),1)),"X","")))</f>
        <v/>
      </c>
      <c r="O58" s="38" t="str">
        <f>IF($D58="Monthly","X",IF(AND($D58="Quarterly",MOD(11-IFERROR(MATCH(LEFT(Cover!$C$10,3),$E$5:$P$5,0),1),3)=0),"X",IF(AND($D58="Annually",11=IFERROR(MATCH(LEFT(Cover!$C$11,3),$E$5:$P$5,0),1)),"X","")))</f>
        <v/>
      </c>
      <c r="P58" s="38" t="str">
        <f>IF($D58="Monthly","X",IF(AND($D58="Quarterly",MOD(12-IFERROR(MATCH(LEFT(Cover!$C$10,3),$E$5:$P$5,0),1),3)=0),"X",IF(AND($D58="Annually",12=IFERROR(MATCH(LEFT(Cover!$C$11,3),$E$5:$P$5,0),1)),"X","")))</f>
        <v/>
      </c>
    </row>
    <row r="59">
      <c r="A59" s="27" t="n">
        <v>54</v>
      </c>
      <c r="B59" s="28" t="inlineStr">
        <is>
          <t>Filling machines</t>
        </is>
      </c>
      <c r="C59" s="28" t="inlineStr">
        <is>
          <t>Review the change parts and the critical spares</t>
        </is>
      </c>
      <c r="D59" s="28" t="inlineStr">
        <is>
          <t>Annually</t>
        </is>
      </c>
      <c r="E59" s="38" t="str">
        <f>IF($D59="Monthly","X",IF(AND($D59="Quarterly",MOD(1-IFERROR(MATCH(LEFT(Cover!$C$10,3),$E$5:$P$5,0),1),3)=0),"X",IF(AND($D59="Annually",1=IFERROR(MATCH(LEFT(Cover!$C$11,3),$E$5:$P$5,0),1)),"X","")))</f>
        <v>X</v>
      </c>
      <c r="F59" s="38" t="str">
        <f>IF($D59="Monthly","X",IF(AND($D59="Quarterly",MOD(2-IFERROR(MATCH(LEFT(Cover!$C$10,3),$E$5:$P$5,0),1),3)=0),"X",IF(AND($D59="Annually",2=IFERROR(MATCH(LEFT(Cover!$C$11,3),$E$5:$P$5,0),1)),"X","")))</f>
        <v/>
      </c>
      <c r="G59" s="38" t="str">
        <f>IF($D59="Monthly","X",IF(AND($D59="Quarterly",MOD(3-IFERROR(MATCH(LEFT(Cover!$C$10,3),$E$5:$P$5,0),1),3)=0),"X",IF(AND($D59="Annually",3=IFERROR(MATCH(LEFT(Cover!$C$11,3),$E$5:$P$5,0),1)),"X","")))</f>
        <v/>
      </c>
      <c r="H59" s="38" t="str">
        <f>IF($D59="Monthly","X",IF(AND($D59="Quarterly",MOD(4-IFERROR(MATCH(LEFT(Cover!$C$10,3),$E$5:$P$5,0),1),3)=0),"X",IF(AND($D59="Annually",4=IFERROR(MATCH(LEFT(Cover!$C$11,3),$E$5:$P$5,0),1)),"X","")))</f>
        <v/>
      </c>
      <c r="I59" s="38" t="str">
        <f>IF($D59="Monthly","X",IF(AND($D59="Quarterly",MOD(5-IFERROR(MATCH(LEFT(Cover!$C$10,3),$E$5:$P$5,0),1),3)=0),"X",IF(AND($D59="Annually",5=IFERROR(MATCH(LEFT(Cover!$C$11,3),$E$5:$P$5,0),1)),"X","")))</f>
        <v/>
      </c>
      <c r="J59" s="38" t="str">
        <f>IF($D59="Monthly","X",IF(AND($D59="Quarterly",MOD(6-IFERROR(MATCH(LEFT(Cover!$C$10,3),$E$5:$P$5,0),1),3)=0),"X",IF(AND($D59="Annually",6=IFERROR(MATCH(LEFT(Cover!$C$11,3),$E$5:$P$5,0),1)),"X","")))</f>
        <v/>
      </c>
      <c r="K59" s="38" t="str">
        <f>IF($D59="Monthly","X",IF(AND($D59="Quarterly",MOD(7-IFERROR(MATCH(LEFT(Cover!$C$10,3),$E$5:$P$5,0),1),3)=0),"X",IF(AND($D59="Annually",7=IFERROR(MATCH(LEFT(Cover!$C$11,3),$E$5:$P$5,0),1)),"X","")))</f>
        <v/>
      </c>
      <c r="L59" s="38" t="str">
        <f>IF($D59="Monthly","X",IF(AND($D59="Quarterly",MOD(8-IFERROR(MATCH(LEFT(Cover!$C$10,3),$E$5:$P$5,0),1),3)=0),"X",IF(AND($D59="Annually",8=IFERROR(MATCH(LEFT(Cover!$C$11,3),$E$5:$P$5,0),1)),"X","")))</f>
        <v/>
      </c>
      <c r="M59" s="38" t="str">
        <f>IF($D59="Monthly","X",IF(AND($D59="Quarterly",MOD(9-IFERROR(MATCH(LEFT(Cover!$C$10,3),$E$5:$P$5,0),1),3)=0),"X",IF(AND($D59="Annually",9=IFERROR(MATCH(LEFT(Cover!$C$11,3),$E$5:$P$5,0),1)),"X","")))</f>
        <v/>
      </c>
      <c r="N59" s="38" t="str">
        <f>IF($D59="Monthly","X",IF(AND($D59="Quarterly",MOD(10-IFERROR(MATCH(LEFT(Cover!$C$10,3),$E$5:$P$5,0),1),3)=0),"X",IF(AND($D59="Annually",10=IFERROR(MATCH(LEFT(Cover!$C$11,3),$E$5:$P$5,0),1)),"X","")))</f>
        <v/>
      </c>
      <c r="O59" s="38" t="str">
        <f>IF($D59="Monthly","X",IF(AND($D59="Quarterly",MOD(11-IFERROR(MATCH(LEFT(Cover!$C$10,3),$E$5:$P$5,0),1),3)=0),"X",IF(AND($D59="Annually",11=IFERROR(MATCH(LEFT(Cover!$C$11,3),$E$5:$P$5,0),1)),"X","")))</f>
        <v/>
      </c>
      <c r="P59" s="38" t="str">
        <f>IF($D59="Monthly","X",IF(AND($D59="Quarterly",MOD(12-IFERROR(MATCH(LEFT(Cover!$C$10,3),$E$5:$P$5,0),1),3)=0),"X",IF(AND($D59="Annually",12=IFERROR(MATCH(LEFT(Cover!$C$11,3),$E$5:$P$5,0),1)),"X","")))</f>
        <v/>
      </c>
    </row>
    <row r="60">
      <c r="A60" s="22" t="n">
        <v>55</v>
      </c>
      <c r="B60" s="23" t="inlineStr">
        <is>
          <t>Packaging machines</t>
        </is>
      </c>
      <c r="C60" s="23" t="inlineStr">
        <is>
          <t>Check belts, chains and timing belts for wear and tension</t>
        </is>
      </c>
      <c r="D60" s="23" t="inlineStr">
        <is>
          <t>Monthly</t>
        </is>
      </c>
      <c r="E60" s="37" t="str">
        <f>IF($D60="Monthly","X",IF(AND($D60="Quarterly",MOD(1-IFERROR(MATCH(LEFT(Cover!$C$10,3),$E$5:$P$5,0),1),3)=0),"X",IF(AND($D60="Annually",1=IFERROR(MATCH(LEFT(Cover!$C$11,3),$E$5:$P$5,0),1)),"X","")))</f>
        <v>X</v>
      </c>
      <c r="F60" s="37" t="str">
        <f>IF($D60="Monthly","X",IF(AND($D60="Quarterly",MOD(2-IFERROR(MATCH(LEFT(Cover!$C$10,3),$E$5:$P$5,0),1),3)=0),"X",IF(AND($D60="Annually",2=IFERROR(MATCH(LEFT(Cover!$C$11,3),$E$5:$P$5,0),1)),"X","")))</f>
        <v>X</v>
      </c>
      <c r="G60" s="37" t="str">
        <f>IF($D60="Monthly","X",IF(AND($D60="Quarterly",MOD(3-IFERROR(MATCH(LEFT(Cover!$C$10,3),$E$5:$P$5,0),1),3)=0),"X",IF(AND($D60="Annually",3=IFERROR(MATCH(LEFT(Cover!$C$11,3),$E$5:$P$5,0),1)),"X","")))</f>
        <v>X</v>
      </c>
      <c r="H60" s="37" t="str">
        <f>IF($D60="Monthly","X",IF(AND($D60="Quarterly",MOD(4-IFERROR(MATCH(LEFT(Cover!$C$10,3),$E$5:$P$5,0),1),3)=0),"X",IF(AND($D60="Annually",4=IFERROR(MATCH(LEFT(Cover!$C$11,3),$E$5:$P$5,0),1)),"X","")))</f>
        <v>X</v>
      </c>
      <c r="I60" s="37" t="str">
        <f>IF($D60="Monthly","X",IF(AND($D60="Quarterly",MOD(5-IFERROR(MATCH(LEFT(Cover!$C$10,3),$E$5:$P$5,0),1),3)=0),"X",IF(AND($D60="Annually",5=IFERROR(MATCH(LEFT(Cover!$C$11,3),$E$5:$P$5,0),1)),"X","")))</f>
        <v>X</v>
      </c>
      <c r="J60" s="37" t="str">
        <f>IF($D60="Monthly","X",IF(AND($D60="Quarterly",MOD(6-IFERROR(MATCH(LEFT(Cover!$C$10,3),$E$5:$P$5,0),1),3)=0),"X",IF(AND($D60="Annually",6=IFERROR(MATCH(LEFT(Cover!$C$11,3),$E$5:$P$5,0),1)),"X","")))</f>
        <v>X</v>
      </c>
      <c r="K60" s="37" t="str">
        <f>IF($D60="Monthly","X",IF(AND($D60="Quarterly",MOD(7-IFERROR(MATCH(LEFT(Cover!$C$10,3),$E$5:$P$5,0),1),3)=0),"X",IF(AND($D60="Annually",7=IFERROR(MATCH(LEFT(Cover!$C$11,3),$E$5:$P$5,0),1)),"X","")))</f>
        <v>X</v>
      </c>
      <c r="L60" s="37" t="str">
        <f>IF($D60="Monthly","X",IF(AND($D60="Quarterly",MOD(8-IFERROR(MATCH(LEFT(Cover!$C$10,3),$E$5:$P$5,0),1),3)=0),"X",IF(AND($D60="Annually",8=IFERROR(MATCH(LEFT(Cover!$C$11,3),$E$5:$P$5,0),1)),"X","")))</f>
        <v>X</v>
      </c>
      <c r="M60" s="37" t="str">
        <f>IF($D60="Monthly","X",IF(AND($D60="Quarterly",MOD(9-IFERROR(MATCH(LEFT(Cover!$C$10,3),$E$5:$P$5,0),1),3)=0),"X",IF(AND($D60="Annually",9=IFERROR(MATCH(LEFT(Cover!$C$11,3),$E$5:$P$5,0),1)),"X","")))</f>
        <v>X</v>
      </c>
      <c r="N60" s="37" t="str">
        <f>IF($D60="Monthly","X",IF(AND($D60="Quarterly",MOD(10-IFERROR(MATCH(LEFT(Cover!$C$10,3),$E$5:$P$5,0),1),3)=0),"X",IF(AND($D60="Annually",10=IFERROR(MATCH(LEFT(Cover!$C$11,3),$E$5:$P$5,0),1)),"X","")))</f>
        <v>X</v>
      </c>
      <c r="O60" s="37" t="str">
        <f>IF($D60="Monthly","X",IF(AND($D60="Quarterly",MOD(11-IFERROR(MATCH(LEFT(Cover!$C$10,3),$E$5:$P$5,0),1),3)=0),"X",IF(AND($D60="Annually",11=IFERROR(MATCH(LEFT(Cover!$C$11,3),$E$5:$P$5,0),1)),"X","")))</f>
        <v>X</v>
      </c>
      <c r="P60" s="37" t="str">
        <f>IF($D60="Monthly","X",IF(AND($D60="Quarterly",MOD(12-IFERROR(MATCH(LEFT(Cover!$C$10,3),$E$5:$P$5,0),1),3)=0),"X",IF(AND($D60="Annually",12=IFERROR(MATCH(LEFT(Cover!$C$11,3),$E$5:$P$5,0),1)),"X","")))</f>
        <v>X</v>
      </c>
    </row>
    <row r="61">
      <c r="A61" s="22" t="n">
        <v>56</v>
      </c>
      <c r="B61" s="23" t="inlineStr">
        <is>
          <t>Packaging machines</t>
        </is>
      </c>
      <c r="C61" s="23" t="inlineStr">
        <is>
          <t>Check the sealing temperature against the set point with a calibrated thermometer</t>
        </is>
      </c>
      <c r="D61" s="23" t="inlineStr">
        <is>
          <t>Monthly</t>
        </is>
      </c>
      <c r="E61" s="37" t="str">
        <f>IF($D61="Monthly","X",IF(AND($D61="Quarterly",MOD(1-IFERROR(MATCH(LEFT(Cover!$C$10,3),$E$5:$P$5,0),1),3)=0),"X",IF(AND($D61="Annually",1=IFERROR(MATCH(LEFT(Cover!$C$11,3),$E$5:$P$5,0),1)),"X","")))</f>
        <v>X</v>
      </c>
      <c r="F61" s="37" t="str">
        <f>IF($D61="Monthly","X",IF(AND($D61="Quarterly",MOD(2-IFERROR(MATCH(LEFT(Cover!$C$10,3),$E$5:$P$5,0),1),3)=0),"X",IF(AND($D61="Annually",2=IFERROR(MATCH(LEFT(Cover!$C$11,3),$E$5:$P$5,0),1)),"X","")))</f>
        <v>X</v>
      </c>
      <c r="G61" s="37" t="str">
        <f>IF($D61="Monthly","X",IF(AND($D61="Quarterly",MOD(3-IFERROR(MATCH(LEFT(Cover!$C$10,3),$E$5:$P$5,0),1),3)=0),"X",IF(AND($D61="Annually",3=IFERROR(MATCH(LEFT(Cover!$C$11,3),$E$5:$P$5,0),1)),"X","")))</f>
        <v>X</v>
      </c>
      <c r="H61" s="37" t="str">
        <f>IF($D61="Monthly","X",IF(AND($D61="Quarterly",MOD(4-IFERROR(MATCH(LEFT(Cover!$C$10,3),$E$5:$P$5,0),1),3)=0),"X",IF(AND($D61="Annually",4=IFERROR(MATCH(LEFT(Cover!$C$11,3),$E$5:$P$5,0),1)),"X","")))</f>
        <v>X</v>
      </c>
      <c r="I61" s="37" t="str">
        <f>IF($D61="Monthly","X",IF(AND($D61="Quarterly",MOD(5-IFERROR(MATCH(LEFT(Cover!$C$10,3),$E$5:$P$5,0),1),3)=0),"X",IF(AND($D61="Annually",5=IFERROR(MATCH(LEFT(Cover!$C$11,3),$E$5:$P$5,0),1)),"X","")))</f>
        <v>X</v>
      </c>
      <c r="J61" s="37" t="str">
        <f>IF($D61="Monthly","X",IF(AND($D61="Quarterly",MOD(6-IFERROR(MATCH(LEFT(Cover!$C$10,3),$E$5:$P$5,0),1),3)=0),"X",IF(AND($D61="Annually",6=IFERROR(MATCH(LEFT(Cover!$C$11,3),$E$5:$P$5,0),1)),"X","")))</f>
        <v>X</v>
      </c>
      <c r="K61" s="37" t="str">
        <f>IF($D61="Monthly","X",IF(AND($D61="Quarterly",MOD(7-IFERROR(MATCH(LEFT(Cover!$C$10,3),$E$5:$P$5,0),1),3)=0),"X",IF(AND($D61="Annually",7=IFERROR(MATCH(LEFT(Cover!$C$11,3),$E$5:$P$5,0),1)),"X","")))</f>
        <v>X</v>
      </c>
      <c r="L61" s="37" t="str">
        <f>IF($D61="Monthly","X",IF(AND($D61="Quarterly",MOD(8-IFERROR(MATCH(LEFT(Cover!$C$10,3),$E$5:$P$5,0),1),3)=0),"X",IF(AND($D61="Annually",8=IFERROR(MATCH(LEFT(Cover!$C$11,3),$E$5:$P$5,0),1)),"X","")))</f>
        <v>X</v>
      </c>
      <c r="M61" s="37" t="str">
        <f>IF($D61="Monthly","X",IF(AND($D61="Quarterly",MOD(9-IFERROR(MATCH(LEFT(Cover!$C$10,3),$E$5:$P$5,0),1),3)=0),"X",IF(AND($D61="Annually",9=IFERROR(MATCH(LEFT(Cover!$C$11,3),$E$5:$P$5,0),1)),"X","")))</f>
        <v>X</v>
      </c>
      <c r="N61" s="37" t="str">
        <f>IF($D61="Monthly","X",IF(AND($D61="Quarterly",MOD(10-IFERROR(MATCH(LEFT(Cover!$C$10,3),$E$5:$P$5,0),1),3)=0),"X",IF(AND($D61="Annually",10=IFERROR(MATCH(LEFT(Cover!$C$11,3),$E$5:$P$5,0),1)),"X","")))</f>
        <v>X</v>
      </c>
      <c r="O61" s="37" t="str">
        <f>IF($D61="Monthly","X",IF(AND($D61="Quarterly",MOD(11-IFERROR(MATCH(LEFT(Cover!$C$10,3),$E$5:$P$5,0),1),3)=0),"X",IF(AND($D61="Annually",11=IFERROR(MATCH(LEFT(Cover!$C$11,3),$E$5:$P$5,0),1)),"X","")))</f>
        <v>X</v>
      </c>
      <c r="P61" s="37" t="str">
        <f>IF($D61="Monthly","X",IF(AND($D61="Quarterly",MOD(12-IFERROR(MATCH(LEFT(Cover!$C$10,3),$E$5:$P$5,0),1),3)=0),"X",IF(AND($D61="Annually",12=IFERROR(MATCH(LEFT(Cover!$C$11,3),$E$5:$P$5,0),1)),"X","")))</f>
        <v>X</v>
      </c>
    </row>
    <row r="62">
      <c r="A62" s="22" t="n">
        <v>57</v>
      </c>
      <c r="B62" s="23" t="inlineStr">
        <is>
          <t>Packaging machines</t>
        </is>
      </c>
      <c r="C62" s="23" t="inlineStr">
        <is>
          <t>Inspect suction cups and vacuum pads</t>
        </is>
      </c>
      <c r="D62" s="23" t="inlineStr">
        <is>
          <t>Monthly</t>
        </is>
      </c>
      <c r="E62" s="37" t="str">
        <f>IF($D62="Monthly","X",IF(AND($D62="Quarterly",MOD(1-IFERROR(MATCH(LEFT(Cover!$C$10,3),$E$5:$P$5,0),1),3)=0),"X",IF(AND($D62="Annually",1=IFERROR(MATCH(LEFT(Cover!$C$11,3),$E$5:$P$5,0),1)),"X","")))</f>
        <v>X</v>
      </c>
      <c r="F62" s="37" t="str">
        <f>IF($D62="Monthly","X",IF(AND($D62="Quarterly",MOD(2-IFERROR(MATCH(LEFT(Cover!$C$10,3),$E$5:$P$5,0),1),3)=0),"X",IF(AND($D62="Annually",2=IFERROR(MATCH(LEFT(Cover!$C$11,3),$E$5:$P$5,0),1)),"X","")))</f>
        <v>X</v>
      </c>
      <c r="G62" s="37" t="str">
        <f>IF($D62="Monthly","X",IF(AND($D62="Quarterly",MOD(3-IFERROR(MATCH(LEFT(Cover!$C$10,3),$E$5:$P$5,0),1),3)=0),"X",IF(AND($D62="Annually",3=IFERROR(MATCH(LEFT(Cover!$C$11,3),$E$5:$P$5,0),1)),"X","")))</f>
        <v>X</v>
      </c>
      <c r="H62" s="37" t="str">
        <f>IF($D62="Monthly","X",IF(AND($D62="Quarterly",MOD(4-IFERROR(MATCH(LEFT(Cover!$C$10,3),$E$5:$P$5,0),1),3)=0),"X",IF(AND($D62="Annually",4=IFERROR(MATCH(LEFT(Cover!$C$11,3),$E$5:$P$5,0),1)),"X","")))</f>
        <v>X</v>
      </c>
      <c r="I62" s="37" t="str">
        <f>IF($D62="Monthly","X",IF(AND($D62="Quarterly",MOD(5-IFERROR(MATCH(LEFT(Cover!$C$10,3),$E$5:$P$5,0),1),3)=0),"X",IF(AND($D62="Annually",5=IFERROR(MATCH(LEFT(Cover!$C$11,3),$E$5:$P$5,0),1)),"X","")))</f>
        <v>X</v>
      </c>
      <c r="J62" s="37" t="str">
        <f>IF($D62="Monthly","X",IF(AND($D62="Quarterly",MOD(6-IFERROR(MATCH(LEFT(Cover!$C$10,3),$E$5:$P$5,0),1),3)=0),"X",IF(AND($D62="Annually",6=IFERROR(MATCH(LEFT(Cover!$C$11,3),$E$5:$P$5,0),1)),"X","")))</f>
        <v>X</v>
      </c>
      <c r="K62" s="37" t="str">
        <f>IF($D62="Monthly","X",IF(AND($D62="Quarterly",MOD(7-IFERROR(MATCH(LEFT(Cover!$C$10,3),$E$5:$P$5,0),1),3)=0),"X",IF(AND($D62="Annually",7=IFERROR(MATCH(LEFT(Cover!$C$11,3),$E$5:$P$5,0),1)),"X","")))</f>
        <v>X</v>
      </c>
      <c r="L62" s="37" t="str">
        <f>IF($D62="Monthly","X",IF(AND($D62="Quarterly",MOD(8-IFERROR(MATCH(LEFT(Cover!$C$10,3),$E$5:$P$5,0),1),3)=0),"X",IF(AND($D62="Annually",8=IFERROR(MATCH(LEFT(Cover!$C$11,3),$E$5:$P$5,0),1)),"X","")))</f>
        <v>X</v>
      </c>
      <c r="M62" s="37" t="str">
        <f>IF($D62="Monthly","X",IF(AND($D62="Quarterly",MOD(9-IFERROR(MATCH(LEFT(Cover!$C$10,3),$E$5:$P$5,0),1),3)=0),"X",IF(AND($D62="Annually",9=IFERROR(MATCH(LEFT(Cover!$C$11,3),$E$5:$P$5,0),1)),"X","")))</f>
        <v>X</v>
      </c>
      <c r="N62" s="37" t="str">
        <f>IF($D62="Monthly","X",IF(AND($D62="Quarterly",MOD(10-IFERROR(MATCH(LEFT(Cover!$C$10,3),$E$5:$P$5,0),1),3)=0),"X",IF(AND($D62="Annually",10=IFERROR(MATCH(LEFT(Cover!$C$11,3),$E$5:$P$5,0),1)),"X","")))</f>
        <v>X</v>
      </c>
      <c r="O62" s="37" t="str">
        <f>IF($D62="Monthly","X",IF(AND($D62="Quarterly",MOD(11-IFERROR(MATCH(LEFT(Cover!$C$10,3),$E$5:$P$5,0),1),3)=0),"X",IF(AND($D62="Annually",11=IFERROR(MATCH(LEFT(Cover!$C$11,3),$E$5:$P$5,0),1)),"X","")))</f>
        <v>X</v>
      </c>
      <c r="P62" s="37" t="str">
        <f>IF($D62="Monthly","X",IF(AND($D62="Quarterly",MOD(12-IFERROR(MATCH(LEFT(Cover!$C$10,3),$E$5:$P$5,0),1),3)=0),"X",IF(AND($D62="Annually",12=IFERROR(MATCH(LEFT(Cover!$C$11,3),$E$5:$P$5,0),1)),"X","")))</f>
        <v>X</v>
      </c>
    </row>
    <row r="63">
      <c r="A63" s="22" t="n">
        <v>58</v>
      </c>
      <c r="B63" s="23" t="inlineStr">
        <is>
          <t>Packaging machines</t>
        </is>
      </c>
      <c r="C63" s="23" t="inlineStr">
        <is>
          <t>Check bearings, cams and cam followers</t>
        </is>
      </c>
      <c r="D63" s="23" t="inlineStr">
        <is>
          <t>Quarterly</t>
        </is>
      </c>
      <c r="E63" s="37" t="str">
        <f>IF($D63="Monthly","X",IF(AND($D63="Quarterly",MOD(1-IFERROR(MATCH(LEFT(Cover!$C$10,3),$E$5:$P$5,0),1),3)=0),"X",IF(AND($D63="Annually",1=IFERROR(MATCH(LEFT(Cover!$C$11,3),$E$5:$P$5,0),1)),"X","")))</f>
        <v>X</v>
      </c>
      <c r="F63" s="37" t="str">
        <f>IF($D63="Monthly","X",IF(AND($D63="Quarterly",MOD(2-IFERROR(MATCH(LEFT(Cover!$C$10,3),$E$5:$P$5,0),1),3)=0),"X",IF(AND($D63="Annually",2=IFERROR(MATCH(LEFT(Cover!$C$11,3),$E$5:$P$5,0),1)),"X","")))</f>
        <v/>
      </c>
      <c r="G63" s="37" t="str">
        <f>IF($D63="Monthly","X",IF(AND($D63="Quarterly",MOD(3-IFERROR(MATCH(LEFT(Cover!$C$10,3),$E$5:$P$5,0),1),3)=0),"X",IF(AND($D63="Annually",3=IFERROR(MATCH(LEFT(Cover!$C$11,3),$E$5:$P$5,0),1)),"X","")))</f>
        <v/>
      </c>
      <c r="H63" s="37" t="str">
        <f>IF($D63="Monthly","X",IF(AND($D63="Quarterly",MOD(4-IFERROR(MATCH(LEFT(Cover!$C$10,3),$E$5:$P$5,0),1),3)=0),"X",IF(AND($D63="Annually",4=IFERROR(MATCH(LEFT(Cover!$C$11,3),$E$5:$P$5,0),1)),"X","")))</f>
        <v>X</v>
      </c>
      <c r="I63" s="37" t="str">
        <f>IF($D63="Monthly","X",IF(AND($D63="Quarterly",MOD(5-IFERROR(MATCH(LEFT(Cover!$C$10,3),$E$5:$P$5,0),1),3)=0),"X",IF(AND($D63="Annually",5=IFERROR(MATCH(LEFT(Cover!$C$11,3),$E$5:$P$5,0),1)),"X","")))</f>
        <v/>
      </c>
      <c r="J63" s="37" t="str">
        <f>IF($D63="Monthly","X",IF(AND($D63="Quarterly",MOD(6-IFERROR(MATCH(LEFT(Cover!$C$10,3),$E$5:$P$5,0),1),3)=0),"X",IF(AND($D63="Annually",6=IFERROR(MATCH(LEFT(Cover!$C$11,3),$E$5:$P$5,0),1)),"X","")))</f>
        <v/>
      </c>
      <c r="K63" s="37" t="str">
        <f>IF($D63="Monthly","X",IF(AND($D63="Quarterly",MOD(7-IFERROR(MATCH(LEFT(Cover!$C$10,3),$E$5:$P$5,0),1),3)=0),"X",IF(AND($D63="Annually",7=IFERROR(MATCH(LEFT(Cover!$C$11,3),$E$5:$P$5,0),1)),"X","")))</f>
        <v>X</v>
      </c>
      <c r="L63" s="37" t="str">
        <f>IF($D63="Monthly","X",IF(AND($D63="Quarterly",MOD(8-IFERROR(MATCH(LEFT(Cover!$C$10,3),$E$5:$P$5,0),1),3)=0),"X",IF(AND($D63="Annually",8=IFERROR(MATCH(LEFT(Cover!$C$11,3),$E$5:$P$5,0),1)),"X","")))</f>
        <v/>
      </c>
      <c r="M63" s="37" t="str">
        <f>IF($D63="Monthly","X",IF(AND($D63="Quarterly",MOD(9-IFERROR(MATCH(LEFT(Cover!$C$10,3),$E$5:$P$5,0),1),3)=0),"X",IF(AND($D63="Annually",9=IFERROR(MATCH(LEFT(Cover!$C$11,3),$E$5:$P$5,0),1)),"X","")))</f>
        <v/>
      </c>
      <c r="N63" s="37" t="str">
        <f>IF($D63="Monthly","X",IF(AND($D63="Quarterly",MOD(10-IFERROR(MATCH(LEFT(Cover!$C$10,3),$E$5:$P$5,0),1),3)=0),"X",IF(AND($D63="Annually",10=IFERROR(MATCH(LEFT(Cover!$C$11,3),$E$5:$P$5,0),1)),"X","")))</f>
        <v>X</v>
      </c>
      <c r="O63" s="37" t="str">
        <f>IF($D63="Monthly","X",IF(AND($D63="Quarterly",MOD(11-IFERROR(MATCH(LEFT(Cover!$C$10,3),$E$5:$P$5,0),1),3)=0),"X",IF(AND($D63="Annually",11=IFERROR(MATCH(LEFT(Cover!$C$11,3),$E$5:$P$5,0),1)),"X","")))</f>
        <v/>
      </c>
      <c r="P63" s="37" t="str">
        <f>IF($D63="Monthly","X",IF(AND($D63="Quarterly",MOD(12-IFERROR(MATCH(LEFT(Cover!$C$10,3),$E$5:$P$5,0),1),3)=0),"X",IF(AND($D63="Annually",12=IFERROR(MATCH(LEFT(Cover!$C$11,3),$E$5:$P$5,0),1)),"X","")))</f>
        <v/>
      </c>
    </row>
    <row r="64">
      <c r="A64" s="22" t="n">
        <v>59</v>
      </c>
      <c r="B64" s="23" t="inlineStr">
        <is>
          <t>Packaging machines</t>
        </is>
      </c>
      <c r="C64" s="23" t="inlineStr">
        <is>
          <t>Check pneumatic cylinders for leaks and end cushioning</t>
        </is>
      </c>
      <c r="D64" s="23" t="inlineStr">
        <is>
          <t>Quarterly</t>
        </is>
      </c>
      <c r="E64" s="37" t="str">
        <f>IF($D64="Monthly","X",IF(AND($D64="Quarterly",MOD(1-IFERROR(MATCH(LEFT(Cover!$C$10,3),$E$5:$P$5,0),1),3)=0),"X",IF(AND($D64="Annually",1=IFERROR(MATCH(LEFT(Cover!$C$11,3),$E$5:$P$5,0),1)),"X","")))</f>
        <v>X</v>
      </c>
      <c r="F64" s="37" t="str">
        <f>IF($D64="Monthly","X",IF(AND($D64="Quarterly",MOD(2-IFERROR(MATCH(LEFT(Cover!$C$10,3),$E$5:$P$5,0),1),3)=0),"X",IF(AND($D64="Annually",2=IFERROR(MATCH(LEFT(Cover!$C$11,3),$E$5:$P$5,0),1)),"X","")))</f>
        <v/>
      </c>
      <c r="G64" s="37" t="str">
        <f>IF($D64="Monthly","X",IF(AND($D64="Quarterly",MOD(3-IFERROR(MATCH(LEFT(Cover!$C$10,3),$E$5:$P$5,0),1),3)=0),"X",IF(AND($D64="Annually",3=IFERROR(MATCH(LEFT(Cover!$C$11,3),$E$5:$P$5,0),1)),"X","")))</f>
        <v/>
      </c>
      <c r="H64" s="37" t="str">
        <f>IF($D64="Monthly","X",IF(AND($D64="Quarterly",MOD(4-IFERROR(MATCH(LEFT(Cover!$C$10,3),$E$5:$P$5,0),1),3)=0),"X",IF(AND($D64="Annually",4=IFERROR(MATCH(LEFT(Cover!$C$11,3),$E$5:$P$5,0),1)),"X","")))</f>
        <v>X</v>
      </c>
      <c r="I64" s="37" t="str">
        <f>IF($D64="Monthly","X",IF(AND($D64="Quarterly",MOD(5-IFERROR(MATCH(LEFT(Cover!$C$10,3),$E$5:$P$5,0),1),3)=0),"X",IF(AND($D64="Annually",5=IFERROR(MATCH(LEFT(Cover!$C$11,3),$E$5:$P$5,0),1)),"X","")))</f>
        <v/>
      </c>
      <c r="J64" s="37" t="str">
        <f>IF($D64="Monthly","X",IF(AND($D64="Quarterly",MOD(6-IFERROR(MATCH(LEFT(Cover!$C$10,3),$E$5:$P$5,0),1),3)=0),"X",IF(AND($D64="Annually",6=IFERROR(MATCH(LEFT(Cover!$C$11,3),$E$5:$P$5,0),1)),"X","")))</f>
        <v/>
      </c>
      <c r="K64" s="37" t="str">
        <f>IF($D64="Monthly","X",IF(AND($D64="Quarterly",MOD(7-IFERROR(MATCH(LEFT(Cover!$C$10,3),$E$5:$P$5,0),1),3)=0),"X",IF(AND($D64="Annually",7=IFERROR(MATCH(LEFT(Cover!$C$11,3),$E$5:$P$5,0),1)),"X","")))</f>
        <v>X</v>
      </c>
      <c r="L64" s="37" t="str">
        <f>IF($D64="Monthly","X",IF(AND($D64="Quarterly",MOD(8-IFERROR(MATCH(LEFT(Cover!$C$10,3),$E$5:$P$5,0),1),3)=0),"X",IF(AND($D64="Annually",8=IFERROR(MATCH(LEFT(Cover!$C$11,3),$E$5:$P$5,0),1)),"X","")))</f>
        <v/>
      </c>
      <c r="M64" s="37" t="str">
        <f>IF($D64="Monthly","X",IF(AND($D64="Quarterly",MOD(9-IFERROR(MATCH(LEFT(Cover!$C$10,3),$E$5:$P$5,0),1),3)=0),"X",IF(AND($D64="Annually",9=IFERROR(MATCH(LEFT(Cover!$C$11,3),$E$5:$P$5,0),1)),"X","")))</f>
        <v/>
      </c>
      <c r="N64" s="37" t="str">
        <f>IF($D64="Monthly","X",IF(AND($D64="Quarterly",MOD(10-IFERROR(MATCH(LEFT(Cover!$C$10,3),$E$5:$P$5,0),1),3)=0),"X",IF(AND($D64="Annually",10=IFERROR(MATCH(LEFT(Cover!$C$11,3),$E$5:$P$5,0),1)),"X","")))</f>
        <v>X</v>
      </c>
      <c r="O64" s="37" t="str">
        <f>IF($D64="Monthly","X",IF(AND($D64="Quarterly",MOD(11-IFERROR(MATCH(LEFT(Cover!$C$10,3),$E$5:$P$5,0),1),3)=0),"X",IF(AND($D64="Annually",11=IFERROR(MATCH(LEFT(Cover!$C$11,3),$E$5:$P$5,0),1)),"X","")))</f>
        <v/>
      </c>
      <c r="P64" s="37" t="str">
        <f>IF($D64="Monthly","X",IF(AND($D64="Quarterly",MOD(12-IFERROR(MATCH(LEFT(Cover!$C$10,3),$E$5:$P$5,0),1),3)=0),"X",IF(AND($D64="Annually",12=IFERROR(MATCH(LEFT(Cover!$C$11,3),$E$5:$P$5,0),1)),"X","")))</f>
        <v/>
      </c>
    </row>
    <row r="65">
      <c r="A65" s="22" t="n">
        <v>60</v>
      </c>
      <c r="B65" s="23" t="inlineStr">
        <is>
          <t>Packaging machines</t>
        </is>
      </c>
      <c r="C65" s="23" t="inlineStr">
        <is>
          <t>Check servo drive and motor connections</t>
        </is>
      </c>
      <c r="D65" s="23" t="inlineStr">
        <is>
          <t>Quarterly</t>
        </is>
      </c>
      <c r="E65" s="37" t="str">
        <f>IF($D65="Monthly","X",IF(AND($D65="Quarterly",MOD(1-IFERROR(MATCH(LEFT(Cover!$C$10,3),$E$5:$P$5,0),1),3)=0),"X",IF(AND($D65="Annually",1=IFERROR(MATCH(LEFT(Cover!$C$11,3),$E$5:$P$5,0),1)),"X","")))</f>
        <v>X</v>
      </c>
      <c r="F65" s="37" t="str">
        <f>IF($D65="Monthly","X",IF(AND($D65="Quarterly",MOD(2-IFERROR(MATCH(LEFT(Cover!$C$10,3),$E$5:$P$5,0),1),3)=0),"X",IF(AND($D65="Annually",2=IFERROR(MATCH(LEFT(Cover!$C$11,3),$E$5:$P$5,0),1)),"X","")))</f>
        <v/>
      </c>
      <c r="G65" s="37" t="str">
        <f>IF($D65="Monthly","X",IF(AND($D65="Quarterly",MOD(3-IFERROR(MATCH(LEFT(Cover!$C$10,3),$E$5:$P$5,0),1),3)=0),"X",IF(AND($D65="Annually",3=IFERROR(MATCH(LEFT(Cover!$C$11,3),$E$5:$P$5,0),1)),"X","")))</f>
        <v/>
      </c>
      <c r="H65" s="37" t="str">
        <f>IF($D65="Monthly","X",IF(AND($D65="Quarterly",MOD(4-IFERROR(MATCH(LEFT(Cover!$C$10,3),$E$5:$P$5,0),1),3)=0),"X",IF(AND($D65="Annually",4=IFERROR(MATCH(LEFT(Cover!$C$11,3),$E$5:$P$5,0),1)),"X","")))</f>
        <v>X</v>
      </c>
      <c r="I65" s="37" t="str">
        <f>IF($D65="Monthly","X",IF(AND($D65="Quarterly",MOD(5-IFERROR(MATCH(LEFT(Cover!$C$10,3),$E$5:$P$5,0),1),3)=0),"X",IF(AND($D65="Annually",5=IFERROR(MATCH(LEFT(Cover!$C$11,3),$E$5:$P$5,0),1)),"X","")))</f>
        <v/>
      </c>
      <c r="J65" s="37" t="str">
        <f>IF($D65="Monthly","X",IF(AND($D65="Quarterly",MOD(6-IFERROR(MATCH(LEFT(Cover!$C$10,3),$E$5:$P$5,0),1),3)=0),"X",IF(AND($D65="Annually",6=IFERROR(MATCH(LEFT(Cover!$C$11,3),$E$5:$P$5,0),1)),"X","")))</f>
        <v/>
      </c>
      <c r="K65" s="37" t="str">
        <f>IF($D65="Monthly","X",IF(AND($D65="Quarterly",MOD(7-IFERROR(MATCH(LEFT(Cover!$C$10,3),$E$5:$P$5,0),1),3)=0),"X",IF(AND($D65="Annually",7=IFERROR(MATCH(LEFT(Cover!$C$11,3),$E$5:$P$5,0),1)),"X","")))</f>
        <v>X</v>
      </c>
      <c r="L65" s="37" t="str">
        <f>IF($D65="Monthly","X",IF(AND($D65="Quarterly",MOD(8-IFERROR(MATCH(LEFT(Cover!$C$10,3),$E$5:$P$5,0),1),3)=0),"X",IF(AND($D65="Annually",8=IFERROR(MATCH(LEFT(Cover!$C$11,3),$E$5:$P$5,0),1)),"X","")))</f>
        <v/>
      </c>
      <c r="M65" s="37" t="str">
        <f>IF($D65="Monthly","X",IF(AND($D65="Quarterly",MOD(9-IFERROR(MATCH(LEFT(Cover!$C$10,3),$E$5:$P$5,0),1),3)=0),"X",IF(AND($D65="Annually",9=IFERROR(MATCH(LEFT(Cover!$C$11,3),$E$5:$P$5,0),1)),"X","")))</f>
        <v/>
      </c>
      <c r="N65" s="37" t="str">
        <f>IF($D65="Monthly","X",IF(AND($D65="Quarterly",MOD(10-IFERROR(MATCH(LEFT(Cover!$C$10,3),$E$5:$P$5,0),1),3)=0),"X",IF(AND($D65="Annually",10=IFERROR(MATCH(LEFT(Cover!$C$11,3),$E$5:$P$5,0),1)),"X","")))</f>
        <v>X</v>
      </c>
      <c r="O65" s="37" t="str">
        <f>IF($D65="Monthly","X",IF(AND($D65="Quarterly",MOD(11-IFERROR(MATCH(LEFT(Cover!$C$10,3),$E$5:$P$5,0),1),3)=0),"X",IF(AND($D65="Annually",11=IFERROR(MATCH(LEFT(Cover!$C$11,3),$E$5:$P$5,0),1)),"X","")))</f>
        <v/>
      </c>
      <c r="P65" s="37" t="str">
        <f>IF($D65="Monthly","X",IF(AND($D65="Quarterly",MOD(12-IFERROR(MATCH(LEFT(Cover!$C$10,3),$E$5:$P$5,0),1),3)=0),"X",IF(AND($D65="Annually",12=IFERROR(MATCH(LEFT(Cover!$C$11,3),$E$5:$P$5,0),1)),"X","")))</f>
        <v/>
      </c>
    </row>
    <row r="66">
      <c r="A66" s="22" t="n">
        <v>61</v>
      </c>
      <c r="B66" s="23" t="inlineStr">
        <is>
          <t>Packaging machines</t>
        </is>
      </c>
      <c r="C66" s="23" t="inlineStr">
        <is>
          <t>Replace wear parts such as sealing jaw coatings and knives as the manual specifies</t>
        </is>
      </c>
      <c r="D66" s="23" t="inlineStr">
        <is>
          <t>Annually</t>
        </is>
      </c>
      <c r="E66" s="37" t="str">
        <f>IF($D66="Monthly","X",IF(AND($D66="Quarterly",MOD(1-IFERROR(MATCH(LEFT(Cover!$C$10,3),$E$5:$P$5,0),1),3)=0),"X",IF(AND($D66="Annually",1=IFERROR(MATCH(LEFT(Cover!$C$11,3),$E$5:$P$5,0),1)),"X","")))</f>
        <v>X</v>
      </c>
      <c r="F66" s="37" t="str">
        <f>IF($D66="Monthly","X",IF(AND($D66="Quarterly",MOD(2-IFERROR(MATCH(LEFT(Cover!$C$10,3),$E$5:$P$5,0),1),3)=0),"X",IF(AND($D66="Annually",2=IFERROR(MATCH(LEFT(Cover!$C$11,3),$E$5:$P$5,0),1)),"X","")))</f>
        <v/>
      </c>
      <c r="G66" s="37" t="str">
        <f>IF($D66="Monthly","X",IF(AND($D66="Quarterly",MOD(3-IFERROR(MATCH(LEFT(Cover!$C$10,3),$E$5:$P$5,0),1),3)=0),"X",IF(AND($D66="Annually",3=IFERROR(MATCH(LEFT(Cover!$C$11,3),$E$5:$P$5,0),1)),"X","")))</f>
        <v/>
      </c>
      <c r="H66" s="37" t="str">
        <f>IF($D66="Monthly","X",IF(AND($D66="Quarterly",MOD(4-IFERROR(MATCH(LEFT(Cover!$C$10,3),$E$5:$P$5,0),1),3)=0),"X",IF(AND($D66="Annually",4=IFERROR(MATCH(LEFT(Cover!$C$11,3),$E$5:$P$5,0),1)),"X","")))</f>
        <v/>
      </c>
      <c r="I66" s="37" t="str">
        <f>IF($D66="Monthly","X",IF(AND($D66="Quarterly",MOD(5-IFERROR(MATCH(LEFT(Cover!$C$10,3),$E$5:$P$5,0),1),3)=0),"X",IF(AND($D66="Annually",5=IFERROR(MATCH(LEFT(Cover!$C$11,3),$E$5:$P$5,0),1)),"X","")))</f>
        <v/>
      </c>
      <c r="J66" s="37" t="str">
        <f>IF($D66="Monthly","X",IF(AND($D66="Quarterly",MOD(6-IFERROR(MATCH(LEFT(Cover!$C$10,3),$E$5:$P$5,0),1),3)=0),"X",IF(AND($D66="Annually",6=IFERROR(MATCH(LEFT(Cover!$C$11,3),$E$5:$P$5,0),1)),"X","")))</f>
        <v/>
      </c>
      <c r="K66" s="37" t="str">
        <f>IF($D66="Monthly","X",IF(AND($D66="Quarterly",MOD(7-IFERROR(MATCH(LEFT(Cover!$C$10,3),$E$5:$P$5,0),1),3)=0),"X",IF(AND($D66="Annually",7=IFERROR(MATCH(LEFT(Cover!$C$11,3),$E$5:$P$5,0),1)),"X","")))</f>
        <v/>
      </c>
      <c r="L66" s="37" t="str">
        <f>IF($D66="Monthly","X",IF(AND($D66="Quarterly",MOD(8-IFERROR(MATCH(LEFT(Cover!$C$10,3),$E$5:$P$5,0),1),3)=0),"X",IF(AND($D66="Annually",8=IFERROR(MATCH(LEFT(Cover!$C$11,3),$E$5:$P$5,0),1)),"X","")))</f>
        <v/>
      </c>
      <c r="M66" s="37" t="str">
        <f>IF($D66="Monthly","X",IF(AND($D66="Quarterly",MOD(9-IFERROR(MATCH(LEFT(Cover!$C$10,3),$E$5:$P$5,0),1),3)=0),"X",IF(AND($D66="Annually",9=IFERROR(MATCH(LEFT(Cover!$C$11,3),$E$5:$P$5,0),1)),"X","")))</f>
        <v/>
      </c>
      <c r="N66" s="37" t="str">
        <f>IF($D66="Monthly","X",IF(AND($D66="Quarterly",MOD(10-IFERROR(MATCH(LEFT(Cover!$C$10,3),$E$5:$P$5,0),1),3)=0),"X",IF(AND($D66="Annually",10=IFERROR(MATCH(LEFT(Cover!$C$11,3),$E$5:$P$5,0),1)),"X","")))</f>
        <v/>
      </c>
      <c r="O66" s="37" t="str">
        <f>IF($D66="Monthly","X",IF(AND($D66="Quarterly",MOD(11-IFERROR(MATCH(LEFT(Cover!$C$10,3),$E$5:$P$5,0),1),3)=0),"X",IF(AND($D66="Annually",11=IFERROR(MATCH(LEFT(Cover!$C$11,3),$E$5:$P$5,0),1)),"X","")))</f>
        <v/>
      </c>
      <c r="P66" s="37" t="str">
        <f>IF($D66="Monthly","X",IF(AND($D66="Quarterly",MOD(12-IFERROR(MATCH(LEFT(Cover!$C$10,3),$E$5:$P$5,0),1),3)=0),"X",IF(AND($D66="Annually",12=IFERROR(MATCH(LEFT(Cover!$C$11,3),$E$5:$P$5,0),1)),"X","")))</f>
        <v/>
      </c>
    </row>
    <row r="67">
      <c r="A67" s="22" t="n">
        <v>62</v>
      </c>
      <c r="B67" s="23" t="inlineStr">
        <is>
          <t>Packaging machines</t>
        </is>
      </c>
      <c r="C67" s="23" t="inlineStr">
        <is>
          <t>Check the gearbox oil</t>
        </is>
      </c>
      <c r="D67" s="23" t="inlineStr">
        <is>
          <t>Annually</t>
        </is>
      </c>
      <c r="E67" s="37" t="str">
        <f>IF($D67="Monthly","X",IF(AND($D67="Quarterly",MOD(1-IFERROR(MATCH(LEFT(Cover!$C$10,3),$E$5:$P$5,0),1),3)=0),"X",IF(AND($D67="Annually",1=IFERROR(MATCH(LEFT(Cover!$C$11,3),$E$5:$P$5,0),1)),"X","")))</f>
        <v>X</v>
      </c>
      <c r="F67" s="37" t="str">
        <f>IF($D67="Monthly","X",IF(AND($D67="Quarterly",MOD(2-IFERROR(MATCH(LEFT(Cover!$C$10,3),$E$5:$P$5,0),1),3)=0),"X",IF(AND($D67="Annually",2=IFERROR(MATCH(LEFT(Cover!$C$11,3),$E$5:$P$5,0),1)),"X","")))</f>
        <v/>
      </c>
      <c r="G67" s="37" t="str">
        <f>IF($D67="Monthly","X",IF(AND($D67="Quarterly",MOD(3-IFERROR(MATCH(LEFT(Cover!$C$10,3),$E$5:$P$5,0),1),3)=0),"X",IF(AND($D67="Annually",3=IFERROR(MATCH(LEFT(Cover!$C$11,3),$E$5:$P$5,0),1)),"X","")))</f>
        <v/>
      </c>
      <c r="H67" s="37" t="str">
        <f>IF($D67="Monthly","X",IF(AND($D67="Quarterly",MOD(4-IFERROR(MATCH(LEFT(Cover!$C$10,3),$E$5:$P$5,0),1),3)=0),"X",IF(AND($D67="Annually",4=IFERROR(MATCH(LEFT(Cover!$C$11,3),$E$5:$P$5,0),1)),"X","")))</f>
        <v/>
      </c>
      <c r="I67" s="37" t="str">
        <f>IF($D67="Monthly","X",IF(AND($D67="Quarterly",MOD(5-IFERROR(MATCH(LEFT(Cover!$C$10,3),$E$5:$P$5,0),1),3)=0),"X",IF(AND($D67="Annually",5=IFERROR(MATCH(LEFT(Cover!$C$11,3),$E$5:$P$5,0),1)),"X","")))</f>
        <v/>
      </c>
      <c r="J67" s="37" t="str">
        <f>IF($D67="Monthly","X",IF(AND($D67="Quarterly",MOD(6-IFERROR(MATCH(LEFT(Cover!$C$10,3),$E$5:$P$5,0),1),3)=0),"X",IF(AND($D67="Annually",6=IFERROR(MATCH(LEFT(Cover!$C$11,3),$E$5:$P$5,0),1)),"X","")))</f>
        <v/>
      </c>
      <c r="K67" s="37" t="str">
        <f>IF($D67="Monthly","X",IF(AND($D67="Quarterly",MOD(7-IFERROR(MATCH(LEFT(Cover!$C$10,3),$E$5:$P$5,0),1),3)=0),"X",IF(AND($D67="Annually",7=IFERROR(MATCH(LEFT(Cover!$C$11,3),$E$5:$P$5,0),1)),"X","")))</f>
        <v/>
      </c>
      <c r="L67" s="37" t="str">
        <f>IF($D67="Monthly","X",IF(AND($D67="Quarterly",MOD(8-IFERROR(MATCH(LEFT(Cover!$C$10,3),$E$5:$P$5,0),1),3)=0),"X",IF(AND($D67="Annually",8=IFERROR(MATCH(LEFT(Cover!$C$11,3),$E$5:$P$5,0),1)),"X","")))</f>
        <v/>
      </c>
      <c r="M67" s="37" t="str">
        <f>IF($D67="Monthly","X",IF(AND($D67="Quarterly",MOD(9-IFERROR(MATCH(LEFT(Cover!$C$10,3),$E$5:$P$5,0),1),3)=0),"X",IF(AND($D67="Annually",9=IFERROR(MATCH(LEFT(Cover!$C$11,3),$E$5:$P$5,0),1)),"X","")))</f>
        <v/>
      </c>
      <c r="N67" s="37" t="str">
        <f>IF($D67="Monthly","X",IF(AND($D67="Quarterly",MOD(10-IFERROR(MATCH(LEFT(Cover!$C$10,3),$E$5:$P$5,0),1),3)=0),"X",IF(AND($D67="Annually",10=IFERROR(MATCH(LEFT(Cover!$C$11,3),$E$5:$P$5,0),1)),"X","")))</f>
        <v/>
      </c>
      <c r="O67" s="37" t="str">
        <f>IF($D67="Monthly","X",IF(AND($D67="Quarterly",MOD(11-IFERROR(MATCH(LEFT(Cover!$C$10,3),$E$5:$P$5,0),1),3)=0),"X",IF(AND($D67="Annually",11=IFERROR(MATCH(LEFT(Cover!$C$11,3),$E$5:$P$5,0),1)),"X","")))</f>
        <v/>
      </c>
      <c r="P67" s="37" t="str">
        <f>IF($D67="Monthly","X",IF(AND($D67="Quarterly",MOD(12-IFERROR(MATCH(LEFT(Cover!$C$10,3),$E$5:$P$5,0),1),3)=0),"X",IF(AND($D67="Annually",12=IFERROR(MATCH(LEFT(Cover!$C$11,3),$E$5:$P$5,0),1)),"X","")))</f>
        <v/>
      </c>
    </row>
    <row r="68">
      <c r="A68" s="22" t="n">
        <v>63</v>
      </c>
      <c r="B68" s="23" t="inlineStr">
        <is>
          <t>Packaging machines</t>
        </is>
      </c>
      <c r="C68" s="23" t="inlineStr">
        <is>
          <t>Test the whole safety circuit and every interlock</t>
        </is>
      </c>
      <c r="D68" s="23" t="inlineStr">
        <is>
          <t>Annually</t>
        </is>
      </c>
      <c r="E68" s="37" t="str">
        <f>IF($D68="Monthly","X",IF(AND($D68="Quarterly",MOD(1-IFERROR(MATCH(LEFT(Cover!$C$10,3),$E$5:$P$5,0),1),3)=0),"X",IF(AND($D68="Annually",1=IFERROR(MATCH(LEFT(Cover!$C$11,3),$E$5:$P$5,0),1)),"X","")))</f>
        <v>X</v>
      </c>
      <c r="F68" s="37" t="str">
        <f>IF($D68="Monthly","X",IF(AND($D68="Quarterly",MOD(2-IFERROR(MATCH(LEFT(Cover!$C$10,3),$E$5:$P$5,0),1),3)=0),"X",IF(AND($D68="Annually",2=IFERROR(MATCH(LEFT(Cover!$C$11,3),$E$5:$P$5,0),1)),"X","")))</f>
        <v/>
      </c>
      <c r="G68" s="37" t="str">
        <f>IF($D68="Monthly","X",IF(AND($D68="Quarterly",MOD(3-IFERROR(MATCH(LEFT(Cover!$C$10,3),$E$5:$P$5,0),1),3)=0),"X",IF(AND($D68="Annually",3=IFERROR(MATCH(LEFT(Cover!$C$11,3),$E$5:$P$5,0),1)),"X","")))</f>
        <v/>
      </c>
      <c r="H68" s="37" t="str">
        <f>IF($D68="Monthly","X",IF(AND($D68="Quarterly",MOD(4-IFERROR(MATCH(LEFT(Cover!$C$10,3),$E$5:$P$5,0),1),3)=0),"X",IF(AND($D68="Annually",4=IFERROR(MATCH(LEFT(Cover!$C$11,3),$E$5:$P$5,0),1)),"X","")))</f>
        <v/>
      </c>
      <c r="I68" s="37" t="str">
        <f>IF($D68="Monthly","X",IF(AND($D68="Quarterly",MOD(5-IFERROR(MATCH(LEFT(Cover!$C$10,3),$E$5:$P$5,0),1),3)=0),"X",IF(AND($D68="Annually",5=IFERROR(MATCH(LEFT(Cover!$C$11,3),$E$5:$P$5,0),1)),"X","")))</f>
        <v/>
      </c>
      <c r="J68" s="37" t="str">
        <f>IF($D68="Monthly","X",IF(AND($D68="Quarterly",MOD(6-IFERROR(MATCH(LEFT(Cover!$C$10,3),$E$5:$P$5,0),1),3)=0),"X",IF(AND($D68="Annually",6=IFERROR(MATCH(LEFT(Cover!$C$11,3),$E$5:$P$5,0),1)),"X","")))</f>
        <v/>
      </c>
      <c r="K68" s="37" t="str">
        <f>IF($D68="Monthly","X",IF(AND($D68="Quarterly",MOD(7-IFERROR(MATCH(LEFT(Cover!$C$10,3),$E$5:$P$5,0),1),3)=0),"X",IF(AND($D68="Annually",7=IFERROR(MATCH(LEFT(Cover!$C$11,3),$E$5:$P$5,0),1)),"X","")))</f>
        <v/>
      </c>
      <c r="L68" s="37" t="str">
        <f>IF($D68="Monthly","X",IF(AND($D68="Quarterly",MOD(8-IFERROR(MATCH(LEFT(Cover!$C$10,3),$E$5:$P$5,0),1),3)=0),"X",IF(AND($D68="Annually",8=IFERROR(MATCH(LEFT(Cover!$C$11,3),$E$5:$P$5,0),1)),"X","")))</f>
        <v/>
      </c>
      <c r="M68" s="37" t="str">
        <f>IF($D68="Monthly","X",IF(AND($D68="Quarterly",MOD(9-IFERROR(MATCH(LEFT(Cover!$C$10,3),$E$5:$P$5,0),1),3)=0),"X",IF(AND($D68="Annually",9=IFERROR(MATCH(LEFT(Cover!$C$11,3),$E$5:$P$5,0),1)),"X","")))</f>
        <v/>
      </c>
      <c r="N68" s="37" t="str">
        <f>IF($D68="Monthly","X",IF(AND($D68="Quarterly",MOD(10-IFERROR(MATCH(LEFT(Cover!$C$10,3),$E$5:$P$5,0),1),3)=0),"X",IF(AND($D68="Annually",10=IFERROR(MATCH(LEFT(Cover!$C$11,3),$E$5:$P$5,0),1)),"X","")))</f>
        <v/>
      </c>
      <c r="O68" s="37" t="str">
        <f>IF($D68="Monthly","X",IF(AND($D68="Quarterly",MOD(11-IFERROR(MATCH(LEFT(Cover!$C$10,3),$E$5:$P$5,0),1),3)=0),"X",IF(AND($D68="Annually",11=IFERROR(MATCH(LEFT(Cover!$C$11,3),$E$5:$P$5,0),1)),"X","")))</f>
        <v/>
      </c>
      <c r="P68" s="37" t="str">
        <f>IF($D68="Monthly","X",IF(AND($D68="Quarterly",MOD(12-IFERROR(MATCH(LEFT(Cover!$C$10,3),$E$5:$P$5,0),1),3)=0),"X",IF(AND($D68="Annually",12=IFERROR(MATCH(LEFT(Cover!$C$11,3),$E$5:$P$5,0),1)),"X","")))</f>
        <v/>
      </c>
    </row>
    <row r="69">
      <c r="A69" s="27" t="n">
        <v>64</v>
      </c>
      <c r="B69" s="28" t="inlineStr">
        <is>
          <t>CNC machines</t>
        </is>
      </c>
      <c r="C69" s="28" t="inlineStr">
        <is>
          <t>Clean the electrical cabinet filters and check the cabinet fans</t>
        </is>
      </c>
      <c r="D69" s="28" t="inlineStr">
        <is>
          <t>Monthly</t>
        </is>
      </c>
      <c r="E69" s="38" t="str">
        <f>IF($D69="Monthly","X",IF(AND($D69="Quarterly",MOD(1-IFERROR(MATCH(LEFT(Cover!$C$10,3),$E$5:$P$5,0),1),3)=0),"X",IF(AND($D69="Annually",1=IFERROR(MATCH(LEFT(Cover!$C$11,3),$E$5:$P$5,0),1)),"X","")))</f>
        <v>X</v>
      </c>
      <c r="F69" s="38" t="str">
        <f>IF($D69="Monthly","X",IF(AND($D69="Quarterly",MOD(2-IFERROR(MATCH(LEFT(Cover!$C$10,3),$E$5:$P$5,0),1),3)=0),"X",IF(AND($D69="Annually",2=IFERROR(MATCH(LEFT(Cover!$C$11,3),$E$5:$P$5,0),1)),"X","")))</f>
        <v>X</v>
      </c>
      <c r="G69" s="38" t="str">
        <f>IF($D69="Monthly","X",IF(AND($D69="Quarterly",MOD(3-IFERROR(MATCH(LEFT(Cover!$C$10,3),$E$5:$P$5,0),1),3)=0),"X",IF(AND($D69="Annually",3=IFERROR(MATCH(LEFT(Cover!$C$11,3),$E$5:$P$5,0),1)),"X","")))</f>
        <v>X</v>
      </c>
      <c r="H69" s="38" t="str">
        <f>IF($D69="Monthly","X",IF(AND($D69="Quarterly",MOD(4-IFERROR(MATCH(LEFT(Cover!$C$10,3),$E$5:$P$5,0),1),3)=0),"X",IF(AND($D69="Annually",4=IFERROR(MATCH(LEFT(Cover!$C$11,3),$E$5:$P$5,0),1)),"X","")))</f>
        <v>X</v>
      </c>
      <c r="I69" s="38" t="str">
        <f>IF($D69="Monthly","X",IF(AND($D69="Quarterly",MOD(5-IFERROR(MATCH(LEFT(Cover!$C$10,3),$E$5:$P$5,0),1),3)=0),"X",IF(AND($D69="Annually",5=IFERROR(MATCH(LEFT(Cover!$C$11,3),$E$5:$P$5,0),1)),"X","")))</f>
        <v>X</v>
      </c>
      <c r="J69" s="38" t="str">
        <f>IF($D69="Monthly","X",IF(AND($D69="Quarterly",MOD(6-IFERROR(MATCH(LEFT(Cover!$C$10,3),$E$5:$P$5,0),1),3)=0),"X",IF(AND($D69="Annually",6=IFERROR(MATCH(LEFT(Cover!$C$11,3),$E$5:$P$5,0),1)),"X","")))</f>
        <v>X</v>
      </c>
      <c r="K69" s="38" t="str">
        <f>IF($D69="Monthly","X",IF(AND($D69="Quarterly",MOD(7-IFERROR(MATCH(LEFT(Cover!$C$10,3),$E$5:$P$5,0),1),3)=0),"X",IF(AND($D69="Annually",7=IFERROR(MATCH(LEFT(Cover!$C$11,3),$E$5:$P$5,0),1)),"X","")))</f>
        <v>X</v>
      </c>
      <c r="L69" s="38" t="str">
        <f>IF($D69="Monthly","X",IF(AND($D69="Quarterly",MOD(8-IFERROR(MATCH(LEFT(Cover!$C$10,3),$E$5:$P$5,0),1),3)=0),"X",IF(AND($D69="Annually",8=IFERROR(MATCH(LEFT(Cover!$C$11,3),$E$5:$P$5,0),1)),"X","")))</f>
        <v>X</v>
      </c>
      <c r="M69" s="38" t="str">
        <f>IF($D69="Monthly","X",IF(AND($D69="Quarterly",MOD(9-IFERROR(MATCH(LEFT(Cover!$C$10,3),$E$5:$P$5,0),1),3)=0),"X",IF(AND($D69="Annually",9=IFERROR(MATCH(LEFT(Cover!$C$11,3),$E$5:$P$5,0),1)),"X","")))</f>
        <v>X</v>
      </c>
      <c r="N69" s="38" t="str">
        <f>IF($D69="Monthly","X",IF(AND($D69="Quarterly",MOD(10-IFERROR(MATCH(LEFT(Cover!$C$10,3),$E$5:$P$5,0),1),3)=0),"X",IF(AND($D69="Annually",10=IFERROR(MATCH(LEFT(Cover!$C$11,3),$E$5:$P$5,0),1)),"X","")))</f>
        <v>X</v>
      </c>
      <c r="O69" s="38" t="str">
        <f>IF($D69="Monthly","X",IF(AND($D69="Quarterly",MOD(11-IFERROR(MATCH(LEFT(Cover!$C$10,3),$E$5:$P$5,0),1),3)=0),"X",IF(AND($D69="Annually",11=IFERROR(MATCH(LEFT(Cover!$C$11,3),$E$5:$P$5,0),1)),"X","")))</f>
        <v>X</v>
      </c>
      <c r="P69" s="38" t="str">
        <f>IF($D69="Monthly","X",IF(AND($D69="Quarterly",MOD(12-IFERROR(MATCH(LEFT(Cover!$C$10,3),$E$5:$P$5,0),1),3)=0),"X",IF(AND($D69="Annually",12=IFERROR(MATCH(LEFT(Cover!$C$11,3),$E$5:$P$5,0),1)),"X","")))</f>
        <v>X</v>
      </c>
    </row>
    <row r="70">
      <c r="A70" s="27" t="n">
        <v>65</v>
      </c>
      <c r="B70" s="28" t="inlineStr">
        <is>
          <t>CNC machines</t>
        </is>
      </c>
      <c r="C70" s="28" t="inlineStr">
        <is>
          <t>Check hydraulic oil level and pressure, where fitted</t>
        </is>
      </c>
      <c r="D70" s="28" t="inlineStr">
        <is>
          <t>Monthly</t>
        </is>
      </c>
      <c r="E70" s="38" t="str">
        <f>IF($D70="Monthly","X",IF(AND($D70="Quarterly",MOD(1-IFERROR(MATCH(LEFT(Cover!$C$10,3),$E$5:$P$5,0),1),3)=0),"X",IF(AND($D70="Annually",1=IFERROR(MATCH(LEFT(Cover!$C$11,3),$E$5:$P$5,0),1)),"X","")))</f>
        <v>X</v>
      </c>
      <c r="F70" s="38" t="str">
        <f>IF($D70="Monthly","X",IF(AND($D70="Quarterly",MOD(2-IFERROR(MATCH(LEFT(Cover!$C$10,3),$E$5:$P$5,0),1),3)=0),"X",IF(AND($D70="Annually",2=IFERROR(MATCH(LEFT(Cover!$C$11,3),$E$5:$P$5,0),1)),"X","")))</f>
        <v>X</v>
      </c>
      <c r="G70" s="38" t="str">
        <f>IF($D70="Monthly","X",IF(AND($D70="Quarterly",MOD(3-IFERROR(MATCH(LEFT(Cover!$C$10,3),$E$5:$P$5,0),1),3)=0),"X",IF(AND($D70="Annually",3=IFERROR(MATCH(LEFT(Cover!$C$11,3),$E$5:$P$5,0),1)),"X","")))</f>
        <v>X</v>
      </c>
      <c r="H70" s="38" t="str">
        <f>IF($D70="Monthly","X",IF(AND($D70="Quarterly",MOD(4-IFERROR(MATCH(LEFT(Cover!$C$10,3),$E$5:$P$5,0),1),3)=0),"X",IF(AND($D70="Annually",4=IFERROR(MATCH(LEFT(Cover!$C$11,3),$E$5:$P$5,0),1)),"X","")))</f>
        <v>X</v>
      </c>
      <c r="I70" s="38" t="str">
        <f>IF($D70="Monthly","X",IF(AND($D70="Quarterly",MOD(5-IFERROR(MATCH(LEFT(Cover!$C$10,3),$E$5:$P$5,0),1),3)=0),"X",IF(AND($D70="Annually",5=IFERROR(MATCH(LEFT(Cover!$C$11,3),$E$5:$P$5,0),1)),"X","")))</f>
        <v>X</v>
      </c>
      <c r="J70" s="38" t="str">
        <f>IF($D70="Monthly","X",IF(AND($D70="Quarterly",MOD(6-IFERROR(MATCH(LEFT(Cover!$C$10,3),$E$5:$P$5,0),1),3)=0),"X",IF(AND($D70="Annually",6=IFERROR(MATCH(LEFT(Cover!$C$11,3),$E$5:$P$5,0),1)),"X","")))</f>
        <v>X</v>
      </c>
      <c r="K70" s="38" t="str">
        <f>IF($D70="Monthly","X",IF(AND($D70="Quarterly",MOD(7-IFERROR(MATCH(LEFT(Cover!$C$10,3),$E$5:$P$5,0),1),3)=0),"X",IF(AND($D70="Annually",7=IFERROR(MATCH(LEFT(Cover!$C$11,3),$E$5:$P$5,0),1)),"X","")))</f>
        <v>X</v>
      </c>
      <c r="L70" s="38" t="str">
        <f>IF($D70="Monthly","X",IF(AND($D70="Quarterly",MOD(8-IFERROR(MATCH(LEFT(Cover!$C$10,3),$E$5:$P$5,0),1),3)=0),"X",IF(AND($D70="Annually",8=IFERROR(MATCH(LEFT(Cover!$C$11,3),$E$5:$P$5,0),1)),"X","")))</f>
        <v>X</v>
      </c>
      <c r="M70" s="38" t="str">
        <f>IF($D70="Monthly","X",IF(AND($D70="Quarterly",MOD(9-IFERROR(MATCH(LEFT(Cover!$C$10,3),$E$5:$P$5,0),1),3)=0),"X",IF(AND($D70="Annually",9=IFERROR(MATCH(LEFT(Cover!$C$11,3),$E$5:$P$5,0),1)),"X","")))</f>
        <v>X</v>
      </c>
      <c r="N70" s="38" t="str">
        <f>IF($D70="Monthly","X",IF(AND($D70="Quarterly",MOD(10-IFERROR(MATCH(LEFT(Cover!$C$10,3),$E$5:$P$5,0),1),3)=0),"X",IF(AND($D70="Annually",10=IFERROR(MATCH(LEFT(Cover!$C$11,3),$E$5:$P$5,0),1)),"X","")))</f>
        <v>X</v>
      </c>
      <c r="O70" s="38" t="str">
        <f>IF($D70="Monthly","X",IF(AND($D70="Quarterly",MOD(11-IFERROR(MATCH(LEFT(Cover!$C$10,3),$E$5:$P$5,0),1),3)=0),"X",IF(AND($D70="Annually",11=IFERROR(MATCH(LEFT(Cover!$C$11,3),$E$5:$P$5,0),1)),"X","")))</f>
        <v>X</v>
      </c>
      <c r="P70" s="38" t="str">
        <f>IF($D70="Monthly","X",IF(AND($D70="Quarterly",MOD(12-IFERROR(MATCH(LEFT(Cover!$C$10,3),$E$5:$P$5,0),1),3)=0),"X",IF(AND($D70="Annually",12=IFERROR(MATCH(LEFT(Cover!$C$11,3),$E$5:$P$5,0),1)),"X","")))</f>
        <v>X</v>
      </c>
    </row>
    <row r="71">
      <c r="A71" s="27" t="n">
        <v>66</v>
      </c>
      <c r="B71" s="28" t="inlineStr">
        <is>
          <t>CNC machines</t>
        </is>
      </c>
      <c r="C71" s="28" t="inlineStr">
        <is>
          <t>Check way covers and wipers for damage</t>
        </is>
      </c>
      <c r="D71" s="28" t="inlineStr">
        <is>
          <t>Monthly</t>
        </is>
      </c>
      <c r="E71" s="38" t="str">
        <f>IF($D71="Monthly","X",IF(AND($D71="Quarterly",MOD(1-IFERROR(MATCH(LEFT(Cover!$C$10,3),$E$5:$P$5,0),1),3)=0),"X",IF(AND($D71="Annually",1=IFERROR(MATCH(LEFT(Cover!$C$11,3),$E$5:$P$5,0),1)),"X","")))</f>
        <v>X</v>
      </c>
      <c r="F71" s="38" t="str">
        <f>IF($D71="Monthly","X",IF(AND($D71="Quarterly",MOD(2-IFERROR(MATCH(LEFT(Cover!$C$10,3),$E$5:$P$5,0),1),3)=0),"X",IF(AND($D71="Annually",2=IFERROR(MATCH(LEFT(Cover!$C$11,3),$E$5:$P$5,0),1)),"X","")))</f>
        <v>X</v>
      </c>
      <c r="G71" s="38" t="str">
        <f>IF($D71="Monthly","X",IF(AND($D71="Quarterly",MOD(3-IFERROR(MATCH(LEFT(Cover!$C$10,3),$E$5:$P$5,0),1),3)=0),"X",IF(AND($D71="Annually",3=IFERROR(MATCH(LEFT(Cover!$C$11,3),$E$5:$P$5,0),1)),"X","")))</f>
        <v>X</v>
      </c>
      <c r="H71" s="38" t="str">
        <f>IF($D71="Monthly","X",IF(AND($D71="Quarterly",MOD(4-IFERROR(MATCH(LEFT(Cover!$C$10,3),$E$5:$P$5,0),1),3)=0),"X",IF(AND($D71="Annually",4=IFERROR(MATCH(LEFT(Cover!$C$11,3),$E$5:$P$5,0),1)),"X","")))</f>
        <v>X</v>
      </c>
      <c r="I71" s="38" t="str">
        <f>IF($D71="Monthly","X",IF(AND($D71="Quarterly",MOD(5-IFERROR(MATCH(LEFT(Cover!$C$10,3),$E$5:$P$5,0),1),3)=0),"X",IF(AND($D71="Annually",5=IFERROR(MATCH(LEFT(Cover!$C$11,3),$E$5:$P$5,0),1)),"X","")))</f>
        <v>X</v>
      </c>
      <c r="J71" s="38" t="str">
        <f>IF($D71="Monthly","X",IF(AND($D71="Quarterly",MOD(6-IFERROR(MATCH(LEFT(Cover!$C$10,3),$E$5:$P$5,0),1),3)=0),"X",IF(AND($D71="Annually",6=IFERROR(MATCH(LEFT(Cover!$C$11,3),$E$5:$P$5,0),1)),"X","")))</f>
        <v>X</v>
      </c>
      <c r="K71" s="38" t="str">
        <f>IF($D71="Monthly","X",IF(AND($D71="Quarterly",MOD(7-IFERROR(MATCH(LEFT(Cover!$C$10,3),$E$5:$P$5,0),1),3)=0),"X",IF(AND($D71="Annually",7=IFERROR(MATCH(LEFT(Cover!$C$11,3),$E$5:$P$5,0),1)),"X","")))</f>
        <v>X</v>
      </c>
      <c r="L71" s="38" t="str">
        <f>IF($D71="Monthly","X",IF(AND($D71="Quarterly",MOD(8-IFERROR(MATCH(LEFT(Cover!$C$10,3),$E$5:$P$5,0),1),3)=0),"X",IF(AND($D71="Annually",8=IFERROR(MATCH(LEFT(Cover!$C$11,3),$E$5:$P$5,0),1)),"X","")))</f>
        <v>X</v>
      </c>
      <c r="M71" s="38" t="str">
        <f>IF($D71="Monthly","X",IF(AND($D71="Quarterly",MOD(9-IFERROR(MATCH(LEFT(Cover!$C$10,3),$E$5:$P$5,0),1),3)=0),"X",IF(AND($D71="Annually",9=IFERROR(MATCH(LEFT(Cover!$C$11,3),$E$5:$P$5,0),1)),"X","")))</f>
        <v>X</v>
      </c>
      <c r="N71" s="38" t="str">
        <f>IF($D71="Monthly","X",IF(AND($D71="Quarterly",MOD(10-IFERROR(MATCH(LEFT(Cover!$C$10,3),$E$5:$P$5,0),1),3)=0),"X",IF(AND($D71="Annually",10=IFERROR(MATCH(LEFT(Cover!$C$11,3),$E$5:$P$5,0),1)),"X","")))</f>
        <v>X</v>
      </c>
      <c r="O71" s="38" t="str">
        <f>IF($D71="Monthly","X",IF(AND($D71="Quarterly",MOD(11-IFERROR(MATCH(LEFT(Cover!$C$10,3),$E$5:$P$5,0),1),3)=0),"X",IF(AND($D71="Annually",11=IFERROR(MATCH(LEFT(Cover!$C$11,3),$E$5:$P$5,0),1)),"X","")))</f>
        <v>X</v>
      </c>
      <c r="P71" s="38" t="str">
        <f>IF($D71="Monthly","X",IF(AND($D71="Quarterly",MOD(12-IFERROR(MATCH(LEFT(Cover!$C$10,3),$E$5:$P$5,0),1),3)=0),"X",IF(AND($D71="Annually",12=IFERROR(MATCH(LEFT(Cover!$C$11,3),$E$5:$P$5,0),1)),"X","")))</f>
        <v>X</v>
      </c>
    </row>
    <row r="72">
      <c r="A72" s="27" t="n">
        <v>67</v>
      </c>
      <c r="B72" s="28" t="inlineStr">
        <is>
          <t>CNC machines</t>
        </is>
      </c>
      <c r="C72" s="28" t="inlineStr">
        <is>
          <t>Check that the machine is level</t>
        </is>
      </c>
      <c r="D72" s="28" t="inlineStr">
        <is>
          <t>Quarterly</t>
        </is>
      </c>
      <c r="E72" s="38" t="str">
        <f>IF($D72="Monthly","X",IF(AND($D72="Quarterly",MOD(1-IFERROR(MATCH(LEFT(Cover!$C$10,3),$E$5:$P$5,0),1),3)=0),"X",IF(AND($D72="Annually",1=IFERROR(MATCH(LEFT(Cover!$C$11,3),$E$5:$P$5,0),1)),"X","")))</f>
        <v>X</v>
      </c>
      <c r="F72" s="38" t="str">
        <f>IF($D72="Monthly","X",IF(AND($D72="Quarterly",MOD(2-IFERROR(MATCH(LEFT(Cover!$C$10,3),$E$5:$P$5,0),1),3)=0),"X",IF(AND($D72="Annually",2=IFERROR(MATCH(LEFT(Cover!$C$11,3),$E$5:$P$5,0),1)),"X","")))</f>
        <v/>
      </c>
      <c r="G72" s="38" t="str">
        <f>IF($D72="Monthly","X",IF(AND($D72="Quarterly",MOD(3-IFERROR(MATCH(LEFT(Cover!$C$10,3),$E$5:$P$5,0),1),3)=0),"X",IF(AND($D72="Annually",3=IFERROR(MATCH(LEFT(Cover!$C$11,3),$E$5:$P$5,0),1)),"X","")))</f>
        <v/>
      </c>
      <c r="H72" s="38" t="str">
        <f>IF($D72="Monthly","X",IF(AND($D72="Quarterly",MOD(4-IFERROR(MATCH(LEFT(Cover!$C$10,3),$E$5:$P$5,0),1),3)=0),"X",IF(AND($D72="Annually",4=IFERROR(MATCH(LEFT(Cover!$C$11,3),$E$5:$P$5,0),1)),"X","")))</f>
        <v>X</v>
      </c>
      <c r="I72" s="38" t="str">
        <f>IF($D72="Monthly","X",IF(AND($D72="Quarterly",MOD(5-IFERROR(MATCH(LEFT(Cover!$C$10,3),$E$5:$P$5,0),1),3)=0),"X",IF(AND($D72="Annually",5=IFERROR(MATCH(LEFT(Cover!$C$11,3),$E$5:$P$5,0),1)),"X","")))</f>
        <v/>
      </c>
      <c r="J72" s="38" t="str">
        <f>IF($D72="Monthly","X",IF(AND($D72="Quarterly",MOD(6-IFERROR(MATCH(LEFT(Cover!$C$10,3),$E$5:$P$5,0),1),3)=0),"X",IF(AND($D72="Annually",6=IFERROR(MATCH(LEFT(Cover!$C$11,3),$E$5:$P$5,0),1)),"X","")))</f>
        <v/>
      </c>
      <c r="K72" s="38" t="str">
        <f>IF($D72="Monthly","X",IF(AND($D72="Quarterly",MOD(7-IFERROR(MATCH(LEFT(Cover!$C$10,3),$E$5:$P$5,0),1),3)=0),"X",IF(AND($D72="Annually",7=IFERROR(MATCH(LEFT(Cover!$C$11,3),$E$5:$P$5,0),1)),"X","")))</f>
        <v>X</v>
      </c>
      <c r="L72" s="38" t="str">
        <f>IF($D72="Monthly","X",IF(AND($D72="Quarterly",MOD(8-IFERROR(MATCH(LEFT(Cover!$C$10,3),$E$5:$P$5,0),1),3)=0),"X",IF(AND($D72="Annually",8=IFERROR(MATCH(LEFT(Cover!$C$11,3),$E$5:$P$5,0),1)),"X","")))</f>
        <v/>
      </c>
      <c r="M72" s="38" t="str">
        <f>IF($D72="Monthly","X",IF(AND($D72="Quarterly",MOD(9-IFERROR(MATCH(LEFT(Cover!$C$10,3),$E$5:$P$5,0),1),3)=0),"X",IF(AND($D72="Annually",9=IFERROR(MATCH(LEFT(Cover!$C$11,3),$E$5:$P$5,0),1)),"X","")))</f>
        <v/>
      </c>
      <c r="N72" s="38" t="str">
        <f>IF($D72="Monthly","X",IF(AND($D72="Quarterly",MOD(10-IFERROR(MATCH(LEFT(Cover!$C$10,3),$E$5:$P$5,0),1),3)=0),"X",IF(AND($D72="Annually",10=IFERROR(MATCH(LEFT(Cover!$C$11,3),$E$5:$P$5,0),1)),"X","")))</f>
        <v>X</v>
      </c>
      <c r="O72" s="38" t="str">
        <f>IF($D72="Monthly","X",IF(AND($D72="Quarterly",MOD(11-IFERROR(MATCH(LEFT(Cover!$C$10,3),$E$5:$P$5,0),1),3)=0),"X",IF(AND($D72="Annually",11=IFERROR(MATCH(LEFT(Cover!$C$11,3),$E$5:$P$5,0),1)),"X","")))</f>
        <v/>
      </c>
      <c r="P72" s="38" t="str">
        <f>IF($D72="Monthly","X",IF(AND($D72="Quarterly",MOD(12-IFERROR(MATCH(LEFT(Cover!$C$10,3),$E$5:$P$5,0),1),3)=0),"X",IF(AND($D72="Annually",12=IFERROR(MATCH(LEFT(Cover!$C$11,3),$E$5:$P$5,0),1)),"X","")))</f>
        <v/>
      </c>
    </row>
    <row r="73">
      <c r="A73" s="27" t="n">
        <v>68</v>
      </c>
      <c r="B73" s="28" t="inlineStr">
        <is>
          <t>CNC machines</t>
        </is>
      </c>
      <c r="C73" s="28" t="inlineStr">
        <is>
          <t>Check spindle runout with a test bar and dial indicator</t>
        </is>
      </c>
      <c r="D73" s="28" t="inlineStr">
        <is>
          <t>Quarterly</t>
        </is>
      </c>
      <c r="E73" s="38" t="str">
        <f>IF($D73="Monthly","X",IF(AND($D73="Quarterly",MOD(1-IFERROR(MATCH(LEFT(Cover!$C$10,3),$E$5:$P$5,0),1),3)=0),"X",IF(AND($D73="Annually",1=IFERROR(MATCH(LEFT(Cover!$C$11,3),$E$5:$P$5,0),1)),"X","")))</f>
        <v>X</v>
      </c>
      <c r="F73" s="38" t="str">
        <f>IF($D73="Monthly","X",IF(AND($D73="Quarterly",MOD(2-IFERROR(MATCH(LEFT(Cover!$C$10,3),$E$5:$P$5,0),1),3)=0),"X",IF(AND($D73="Annually",2=IFERROR(MATCH(LEFT(Cover!$C$11,3),$E$5:$P$5,0),1)),"X","")))</f>
        <v/>
      </c>
      <c r="G73" s="38" t="str">
        <f>IF($D73="Monthly","X",IF(AND($D73="Quarterly",MOD(3-IFERROR(MATCH(LEFT(Cover!$C$10,3),$E$5:$P$5,0),1),3)=0),"X",IF(AND($D73="Annually",3=IFERROR(MATCH(LEFT(Cover!$C$11,3),$E$5:$P$5,0),1)),"X","")))</f>
        <v/>
      </c>
      <c r="H73" s="38" t="str">
        <f>IF($D73="Monthly","X",IF(AND($D73="Quarterly",MOD(4-IFERROR(MATCH(LEFT(Cover!$C$10,3),$E$5:$P$5,0),1),3)=0),"X",IF(AND($D73="Annually",4=IFERROR(MATCH(LEFT(Cover!$C$11,3),$E$5:$P$5,0),1)),"X","")))</f>
        <v>X</v>
      </c>
      <c r="I73" s="38" t="str">
        <f>IF($D73="Monthly","X",IF(AND($D73="Quarterly",MOD(5-IFERROR(MATCH(LEFT(Cover!$C$10,3),$E$5:$P$5,0),1),3)=0),"X",IF(AND($D73="Annually",5=IFERROR(MATCH(LEFT(Cover!$C$11,3),$E$5:$P$5,0),1)),"X","")))</f>
        <v/>
      </c>
      <c r="J73" s="38" t="str">
        <f>IF($D73="Monthly","X",IF(AND($D73="Quarterly",MOD(6-IFERROR(MATCH(LEFT(Cover!$C$10,3),$E$5:$P$5,0),1),3)=0),"X",IF(AND($D73="Annually",6=IFERROR(MATCH(LEFT(Cover!$C$11,3),$E$5:$P$5,0),1)),"X","")))</f>
        <v/>
      </c>
      <c r="K73" s="38" t="str">
        <f>IF($D73="Monthly","X",IF(AND($D73="Quarterly",MOD(7-IFERROR(MATCH(LEFT(Cover!$C$10,3),$E$5:$P$5,0),1),3)=0),"X",IF(AND($D73="Annually",7=IFERROR(MATCH(LEFT(Cover!$C$11,3),$E$5:$P$5,0),1)),"X","")))</f>
        <v>X</v>
      </c>
      <c r="L73" s="38" t="str">
        <f>IF($D73="Monthly","X",IF(AND($D73="Quarterly",MOD(8-IFERROR(MATCH(LEFT(Cover!$C$10,3),$E$5:$P$5,0),1),3)=0),"X",IF(AND($D73="Annually",8=IFERROR(MATCH(LEFT(Cover!$C$11,3),$E$5:$P$5,0),1)),"X","")))</f>
        <v/>
      </c>
      <c r="M73" s="38" t="str">
        <f>IF($D73="Monthly","X",IF(AND($D73="Quarterly",MOD(9-IFERROR(MATCH(LEFT(Cover!$C$10,3),$E$5:$P$5,0),1),3)=0),"X",IF(AND($D73="Annually",9=IFERROR(MATCH(LEFT(Cover!$C$11,3),$E$5:$P$5,0),1)),"X","")))</f>
        <v/>
      </c>
      <c r="N73" s="38" t="str">
        <f>IF($D73="Monthly","X",IF(AND($D73="Quarterly",MOD(10-IFERROR(MATCH(LEFT(Cover!$C$10,3),$E$5:$P$5,0),1),3)=0),"X",IF(AND($D73="Annually",10=IFERROR(MATCH(LEFT(Cover!$C$11,3),$E$5:$P$5,0),1)),"X","")))</f>
        <v>X</v>
      </c>
      <c r="O73" s="38" t="str">
        <f>IF($D73="Monthly","X",IF(AND($D73="Quarterly",MOD(11-IFERROR(MATCH(LEFT(Cover!$C$10,3),$E$5:$P$5,0),1),3)=0),"X",IF(AND($D73="Annually",11=IFERROR(MATCH(LEFT(Cover!$C$11,3),$E$5:$P$5,0),1)),"X","")))</f>
        <v/>
      </c>
      <c r="P73" s="38" t="str">
        <f>IF($D73="Monthly","X",IF(AND($D73="Quarterly",MOD(12-IFERROR(MATCH(LEFT(Cover!$C$10,3),$E$5:$P$5,0),1),3)=0),"X",IF(AND($D73="Annually",12=IFERROR(MATCH(LEFT(Cover!$C$11,3),$E$5:$P$5,0),1)),"X","")))</f>
        <v/>
      </c>
    </row>
    <row r="74">
      <c r="A74" s="27" t="n">
        <v>69</v>
      </c>
      <c r="B74" s="28" t="inlineStr">
        <is>
          <t>CNC machines</t>
        </is>
      </c>
      <c r="C74" s="28" t="inlineStr">
        <is>
          <t>Measure the backlash on each axis and log it</t>
        </is>
      </c>
      <c r="D74" s="28" t="inlineStr">
        <is>
          <t>Quarterly</t>
        </is>
      </c>
      <c r="E74" s="38" t="str">
        <f>IF($D74="Monthly","X",IF(AND($D74="Quarterly",MOD(1-IFERROR(MATCH(LEFT(Cover!$C$10,3),$E$5:$P$5,0),1),3)=0),"X",IF(AND($D74="Annually",1=IFERROR(MATCH(LEFT(Cover!$C$11,3),$E$5:$P$5,0),1)),"X","")))</f>
        <v>X</v>
      </c>
      <c r="F74" s="38" t="str">
        <f>IF($D74="Monthly","X",IF(AND($D74="Quarterly",MOD(2-IFERROR(MATCH(LEFT(Cover!$C$10,3),$E$5:$P$5,0),1),3)=0),"X",IF(AND($D74="Annually",2=IFERROR(MATCH(LEFT(Cover!$C$11,3),$E$5:$P$5,0),1)),"X","")))</f>
        <v/>
      </c>
      <c r="G74" s="38" t="str">
        <f>IF($D74="Monthly","X",IF(AND($D74="Quarterly",MOD(3-IFERROR(MATCH(LEFT(Cover!$C$10,3),$E$5:$P$5,0),1),3)=0),"X",IF(AND($D74="Annually",3=IFERROR(MATCH(LEFT(Cover!$C$11,3),$E$5:$P$5,0),1)),"X","")))</f>
        <v/>
      </c>
      <c r="H74" s="38" t="str">
        <f>IF($D74="Monthly","X",IF(AND($D74="Quarterly",MOD(4-IFERROR(MATCH(LEFT(Cover!$C$10,3),$E$5:$P$5,0),1),3)=0),"X",IF(AND($D74="Annually",4=IFERROR(MATCH(LEFT(Cover!$C$11,3),$E$5:$P$5,0),1)),"X","")))</f>
        <v>X</v>
      </c>
      <c r="I74" s="38" t="str">
        <f>IF($D74="Monthly","X",IF(AND($D74="Quarterly",MOD(5-IFERROR(MATCH(LEFT(Cover!$C$10,3),$E$5:$P$5,0),1),3)=0),"X",IF(AND($D74="Annually",5=IFERROR(MATCH(LEFT(Cover!$C$11,3),$E$5:$P$5,0),1)),"X","")))</f>
        <v/>
      </c>
      <c r="J74" s="38" t="str">
        <f>IF($D74="Monthly","X",IF(AND($D74="Quarterly",MOD(6-IFERROR(MATCH(LEFT(Cover!$C$10,3),$E$5:$P$5,0),1),3)=0),"X",IF(AND($D74="Annually",6=IFERROR(MATCH(LEFT(Cover!$C$11,3),$E$5:$P$5,0),1)),"X","")))</f>
        <v/>
      </c>
      <c r="K74" s="38" t="str">
        <f>IF($D74="Monthly","X",IF(AND($D74="Quarterly",MOD(7-IFERROR(MATCH(LEFT(Cover!$C$10,3),$E$5:$P$5,0),1),3)=0),"X",IF(AND($D74="Annually",7=IFERROR(MATCH(LEFT(Cover!$C$11,3),$E$5:$P$5,0),1)),"X","")))</f>
        <v>X</v>
      </c>
      <c r="L74" s="38" t="str">
        <f>IF($D74="Monthly","X",IF(AND($D74="Quarterly",MOD(8-IFERROR(MATCH(LEFT(Cover!$C$10,3),$E$5:$P$5,0),1),3)=0),"X",IF(AND($D74="Annually",8=IFERROR(MATCH(LEFT(Cover!$C$11,3),$E$5:$P$5,0),1)),"X","")))</f>
        <v/>
      </c>
      <c r="M74" s="38" t="str">
        <f>IF($D74="Monthly","X",IF(AND($D74="Quarterly",MOD(9-IFERROR(MATCH(LEFT(Cover!$C$10,3),$E$5:$P$5,0),1),3)=0),"X",IF(AND($D74="Annually",9=IFERROR(MATCH(LEFT(Cover!$C$11,3),$E$5:$P$5,0),1)),"X","")))</f>
        <v/>
      </c>
      <c r="N74" s="38" t="str">
        <f>IF($D74="Monthly","X",IF(AND($D74="Quarterly",MOD(10-IFERROR(MATCH(LEFT(Cover!$C$10,3),$E$5:$P$5,0),1),3)=0),"X",IF(AND($D74="Annually",10=IFERROR(MATCH(LEFT(Cover!$C$11,3),$E$5:$P$5,0),1)),"X","")))</f>
        <v>X</v>
      </c>
      <c r="O74" s="38" t="str">
        <f>IF($D74="Monthly","X",IF(AND($D74="Quarterly",MOD(11-IFERROR(MATCH(LEFT(Cover!$C$10,3),$E$5:$P$5,0),1),3)=0),"X",IF(AND($D74="Annually",11=IFERROR(MATCH(LEFT(Cover!$C$11,3),$E$5:$P$5,0),1)),"X","")))</f>
        <v/>
      </c>
      <c r="P74" s="38" t="str">
        <f>IF($D74="Monthly","X",IF(AND($D74="Quarterly",MOD(12-IFERROR(MATCH(LEFT(Cover!$C$10,3),$E$5:$P$5,0),1),3)=0),"X",IF(AND($D74="Annually",12=IFERROR(MATCH(LEFT(Cover!$C$11,3),$E$5:$P$5,0),1)),"X","")))</f>
        <v/>
      </c>
    </row>
    <row r="75">
      <c r="A75" s="27" t="n">
        <v>70</v>
      </c>
      <c r="B75" s="28" t="inlineStr">
        <is>
          <t>CNC machines</t>
        </is>
      </c>
      <c r="C75" s="28" t="inlineStr">
        <is>
          <t>Empty and clean the coolant tank and refill with fresh coolant</t>
        </is>
      </c>
      <c r="D75" s="28" t="inlineStr">
        <is>
          <t>Annually</t>
        </is>
      </c>
      <c r="E75" s="38" t="str">
        <f>IF($D75="Monthly","X",IF(AND($D75="Quarterly",MOD(1-IFERROR(MATCH(LEFT(Cover!$C$10,3),$E$5:$P$5,0),1),3)=0),"X",IF(AND($D75="Annually",1=IFERROR(MATCH(LEFT(Cover!$C$11,3),$E$5:$P$5,0),1)),"X","")))</f>
        <v>X</v>
      </c>
      <c r="F75" s="38" t="str">
        <f>IF($D75="Monthly","X",IF(AND($D75="Quarterly",MOD(2-IFERROR(MATCH(LEFT(Cover!$C$10,3),$E$5:$P$5,0),1),3)=0),"X",IF(AND($D75="Annually",2=IFERROR(MATCH(LEFT(Cover!$C$11,3),$E$5:$P$5,0),1)),"X","")))</f>
        <v/>
      </c>
      <c r="G75" s="38" t="str">
        <f>IF($D75="Monthly","X",IF(AND($D75="Quarterly",MOD(3-IFERROR(MATCH(LEFT(Cover!$C$10,3),$E$5:$P$5,0),1),3)=0),"X",IF(AND($D75="Annually",3=IFERROR(MATCH(LEFT(Cover!$C$11,3),$E$5:$P$5,0),1)),"X","")))</f>
        <v/>
      </c>
      <c r="H75" s="38" t="str">
        <f>IF($D75="Monthly","X",IF(AND($D75="Quarterly",MOD(4-IFERROR(MATCH(LEFT(Cover!$C$10,3),$E$5:$P$5,0),1),3)=0),"X",IF(AND($D75="Annually",4=IFERROR(MATCH(LEFT(Cover!$C$11,3),$E$5:$P$5,0),1)),"X","")))</f>
        <v/>
      </c>
      <c r="I75" s="38" t="str">
        <f>IF($D75="Monthly","X",IF(AND($D75="Quarterly",MOD(5-IFERROR(MATCH(LEFT(Cover!$C$10,3),$E$5:$P$5,0),1),3)=0),"X",IF(AND($D75="Annually",5=IFERROR(MATCH(LEFT(Cover!$C$11,3),$E$5:$P$5,0),1)),"X","")))</f>
        <v/>
      </c>
      <c r="J75" s="38" t="str">
        <f>IF($D75="Monthly","X",IF(AND($D75="Quarterly",MOD(6-IFERROR(MATCH(LEFT(Cover!$C$10,3),$E$5:$P$5,0),1),3)=0),"X",IF(AND($D75="Annually",6=IFERROR(MATCH(LEFT(Cover!$C$11,3),$E$5:$P$5,0),1)),"X","")))</f>
        <v/>
      </c>
      <c r="K75" s="38" t="str">
        <f>IF($D75="Monthly","X",IF(AND($D75="Quarterly",MOD(7-IFERROR(MATCH(LEFT(Cover!$C$10,3),$E$5:$P$5,0),1),3)=0),"X",IF(AND($D75="Annually",7=IFERROR(MATCH(LEFT(Cover!$C$11,3),$E$5:$P$5,0),1)),"X","")))</f>
        <v/>
      </c>
      <c r="L75" s="38" t="str">
        <f>IF($D75="Monthly","X",IF(AND($D75="Quarterly",MOD(8-IFERROR(MATCH(LEFT(Cover!$C$10,3),$E$5:$P$5,0),1),3)=0),"X",IF(AND($D75="Annually",8=IFERROR(MATCH(LEFT(Cover!$C$11,3),$E$5:$P$5,0),1)),"X","")))</f>
        <v/>
      </c>
      <c r="M75" s="38" t="str">
        <f>IF($D75="Monthly","X",IF(AND($D75="Quarterly",MOD(9-IFERROR(MATCH(LEFT(Cover!$C$10,3),$E$5:$P$5,0),1),3)=0),"X",IF(AND($D75="Annually",9=IFERROR(MATCH(LEFT(Cover!$C$11,3),$E$5:$P$5,0),1)),"X","")))</f>
        <v/>
      </c>
      <c r="N75" s="38" t="str">
        <f>IF($D75="Monthly","X",IF(AND($D75="Quarterly",MOD(10-IFERROR(MATCH(LEFT(Cover!$C$10,3),$E$5:$P$5,0),1),3)=0),"X",IF(AND($D75="Annually",10=IFERROR(MATCH(LEFT(Cover!$C$11,3),$E$5:$P$5,0),1)),"X","")))</f>
        <v/>
      </c>
      <c r="O75" s="38" t="str">
        <f>IF($D75="Monthly","X",IF(AND($D75="Quarterly",MOD(11-IFERROR(MATCH(LEFT(Cover!$C$10,3),$E$5:$P$5,0),1),3)=0),"X",IF(AND($D75="Annually",11=IFERROR(MATCH(LEFT(Cover!$C$11,3),$E$5:$P$5,0),1)),"X","")))</f>
        <v/>
      </c>
      <c r="P75" s="38" t="str">
        <f>IF($D75="Monthly","X",IF(AND($D75="Quarterly",MOD(12-IFERROR(MATCH(LEFT(Cover!$C$10,3),$E$5:$P$5,0),1),3)=0),"X",IF(AND($D75="Annually",12=IFERROR(MATCH(LEFT(Cover!$C$11,3),$E$5:$P$5,0),1)),"X","")))</f>
        <v/>
      </c>
    </row>
    <row r="76">
      <c r="A76" s="27" t="n">
        <v>71</v>
      </c>
      <c r="B76" s="28" t="inlineStr">
        <is>
          <t>CNC machines</t>
        </is>
      </c>
      <c r="C76" s="28" t="inlineStr">
        <is>
          <t>Check axis accuracy with a ballbar or laser</t>
        </is>
      </c>
      <c r="D76" s="28" t="inlineStr">
        <is>
          <t>Annually</t>
        </is>
      </c>
      <c r="E76" s="38" t="str">
        <f>IF($D76="Monthly","X",IF(AND($D76="Quarterly",MOD(1-IFERROR(MATCH(LEFT(Cover!$C$10,3),$E$5:$P$5,0),1),3)=0),"X",IF(AND($D76="Annually",1=IFERROR(MATCH(LEFT(Cover!$C$11,3),$E$5:$P$5,0),1)),"X","")))</f>
        <v>X</v>
      </c>
      <c r="F76" s="38" t="str">
        <f>IF($D76="Monthly","X",IF(AND($D76="Quarterly",MOD(2-IFERROR(MATCH(LEFT(Cover!$C$10,3),$E$5:$P$5,0),1),3)=0),"X",IF(AND($D76="Annually",2=IFERROR(MATCH(LEFT(Cover!$C$11,3),$E$5:$P$5,0),1)),"X","")))</f>
        <v/>
      </c>
      <c r="G76" s="38" t="str">
        <f>IF($D76="Monthly","X",IF(AND($D76="Quarterly",MOD(3-IFERROR(MATCH(LEFT(Cover!$C$10,3),$E$5:$P$5,0),1),3)=0),"X",IF(AND($D76="Annually",3=IFERROR(MATCH(LEFT(Cover!$C$11,3),$E$5:$P$5,0),1)),"X","")))</f>
        <v/>
      </c>
      <c r="H76" s="38" t="str">
        <f>IF($D76="Monthly","X",IF(AND($D76="Quarterly",MOD(4-IFERROR(MATCH(LEFT(Cover!$C$10,3),$E$5:$P$5,0),1),3)=0),"X",IF(AND($D76="Annually",4=IFERROR(MATCH(LEFT(Cover!$C$11,3),$E$5:$P$5,0),1)),"X","")))</f>
        <v/>
      </c>
      <c r="I76" s="38" t="str">
        <f>IF($D76="Monthly","X",IF(AND($D76="Quarterly",MOD(5-IFERROR(MATCH(LEFT(Cover!$C$10,3),$E$5:$P$5,0),1),3)=0),"X",IF(AND($D76="Annually",5=IFERROR(MATCH(LEFT(Cover!$C$11,3),$E$5:$P$5,0),1)),"X","")))</f>
        <v/>
      </c>
      <c r="J76" s="38" t="str">
        <f>IF($D76="Monthly","X",IF(AND($D76="Quarterly",MOD(6-IFERROR(MATCH(LEFT(Cover!$C$10,3),$E$5:$P$5,0),1),3)=0),"X",IF(AND($D76="Annually",6=IFERROR(MATCH(LEFT(Cover!$C$11,3),$E$5:$P$5,0),1)),"X","")))</f>
        <v/>
      </c>
      <c r="K76" s="38" t="str">
        <f>IF($D76="Monthly","X",IF(AND($D76="Quarterly",MOD(7-IFERROR(MATCH(LEFT(Cover!$C$10,3),$E$5:$P$5,0),1),3)=0),"X",IF(AND($D76="Annually",7=IFERROR(MATCH(LEFT(Cover!$C$11,3),$E$5:$P$5,0),1)),"X","")))</f>
        <v/>
      </c>
      <c r="L76" s="38" t="str">
        <f>IF($D76="Monthly","X",IF(AND($D76="Quarterly",MOD(8-IFERROR(MATCH(LEFT(Cover!$C$10,3),$E$5:$P$5,0),1),3)=0),"X",IF(AND($D76="Annually",8=IFERROR(MATCH(LEFT(Cover!$C$11,3),$E$5:$P$5,0),1)),"X","")))</f>
        <v/>
      </c>
      <c r="M76" s="38" t="str">
        <f>IF($D76="Monthly","X",IF(AND($D76="Quarterly",MOD(9-IFERROR(MATCH(LEFT(Cover!$C$10,3),$E$5:$P$5,0),1),3)=0),"X",IF(AND($D76="Annually",9=IFERROR(MATCH(LEFT(Cover!$C$11,3),$E$5:$P$5,0),1)),"X","")))</f>
        <v/>
      </c>
      <c r="N76" s="38" t="str">
        <f>IF($D76="Monthly","X",IF(AND($D76="Quarterly",MOD(10-IFERROR(MATCH(LEFT(Cover!$C$10,3),$E$5:$P$5,0),1),3)=0),"X",IF(AND($D76="Annually",10=IFERROR(MATCH(LEFT(Cover!$C$11,3),$E$5:$P$5,0),1)),"X","")))</f>
        <v/>
      </c>
      <c r="O76" s="38" t="str">
        <f>IF($D76="Monthly","X",IF(AND($D76="Quarterly",MOD(11-IFERROR(MATCH(LEFT(Cover!$C$10,3),$E$5:$P$5,0),1),3)=0),"X",IF(AND($D76="Annually",11=IFERROR(MATCH(LEFT(Cover!$C$11,3),$E$5:$P$5,0),1)),"X","")))</f>
        <v/>
      </c>
      <c r="P76" s="38" t="str">
        <f>IF($D76="Monthly","X",IF(AND($D76="Quarterly",MOD(12-IFERROR(MATCH(LEFT(Cover!$C$10,3),$E$5:$P$5,0),1),3)=0),"X",IF(AND($D76="Annually",12=IFERROR(MATCH(LEFT(Cover!$C$11,3),$E$5:$P$5,0),1)),"X","")))</f>
        <v/>
      </c>
    </row>
    <row r="77">
      <c r="A77" s="27" t="n">
        <v>72</v>
      </c>
      <c r="B77" s="28" t="inlineStr">
        <is>
          <t>CNC machines</t>
        </is>
      </c>
      <c r="C77" s="28" t="inlineStr">
        <is>
          <t>Change hydraulic oil and filters, and check the backup batteries, as the manual specifies</t>
        </is>
      </c>
      <c r="D77" s="28" t="inlineStr">
        <is>
          <t>Annually</t>
        </is>
      </c>
      <c r="E77" s="38" t="str">
        <f>IF($D77="Monthly","X",IF(AND($D77="Quarterly",MOD(1-IFERROR(MATCH(LEFT(Cover!$C$10,3),$E$5:$P$5,0),1),3)=0),"X",IF(AND($D77="Annually",1=IFERROR(MATCH(LEFT(Cover!$C$11,3),$E$5:$P$5,0),1)),"X","")))</f>
        <v>X</v>
      </c>
      <c r="F77" s="38" t="str">
        <f>IF($D77="Monthly","X",IF(AND($D77="Quarterly",MOD(2-IFERROR(MATCH(LEFT(Cover!$C$10,3),$E$5:$P$5,0),1),3)=0),"X",IF(AND($D77="Annually",2=IFERROR(MATCH(LEFT(Cover!$C$11,3),$E$5:$P$5,0),1)),"X","")))</f>
        <v/>
      </c>
      <c r="G77" s="38" t="str">
        <f>IF($D77="Monthly","X",IF(AND($D77="Quarterly",MOD(3-IFERROR(MATCH(LEFT(Cover!$C$10,3),$E$5:$P$5,0),1),3)=0),"X",IF(AND($D77="Annually",3=IFERROR(MATCH(LEFT(Cover!$C$11,3),$E$5:$P$5,0),1)),"X","")))</f>
        <v/>
      </c>
      <c r="H77" s="38" t="str">
        <f>IF($D77="Monthly","X",IF(AND($D77="Quarterly",MOD(4-IFERROR(MATCH(LEFT(Cover!$C$10,3),$E$5:$P$5,0),1),3)=0),"X",IF(AND($D77="Annually",4=IFERROR(MATCH(LEFT(Cover!$C$11,3),$E$5:$P$5,0),1)),"X","")))</f>
        <v/>
      </c>
      <c r="I77" s="38" t="str">
        <f>IF($D77="Monthly","X",IF(AND($D77="Quarterly",MOD(5-IFERROR(MATCH(LEFT(Cover!$C$10,3),$E$5:$P$5,0),1),3)=0),"X",IF(AND($D77="Annually",5=IFERROR(MATCH(LEFT(Cover!$C$11,3),$E$5:$P$5,0),1)),"X","")))</f>
        <v/>
      </c>
      <c r="J77" s="38" t="str">
        <f>IF($D77="Monthly","X",IF(AND($D77="Quarterly",MOD(6-IFERROR(MATCH(LEFT(Cover!$C$10,3),$E$5:$P$5,0),1),3)=0),"X",IF(AND($D77="Annually",6=IFERROR(MATCH(LEFT(Cover!$C$11,3),$E$5:$P$5,0),1)),"X","")))</f>
        <v/>
      </c>
      <c r="K77" s="38" t="str">
        <f>IF($D77="Monthly","X",IF(AND($D77="Quarterly",MOD(7-IFERROR(MATCH(LEFT(Cover!$C$10,3),$E$5:$P$5,0),1),3)=0),"X",IF(AND($D77="Annually",7=IFERROR(MATCH(LEFT(Cover!$C$11,3),$E$5:$P$5,0),1)),"X","")))</f>
        <v/>
      </c>
      <c r="L77" s="38" t="str">
        <f>IF($D77="Monthly","X",IF(AND($D77="Quarterly",MOD(8-IFERROR(MATCH(LEFT(Cover!$C$10,3),$E$5:$P$5,0),1),3)=0),"X",IF(AND($D77="Annually",8=IFERROR(MATCH(LEFT(Cover!$C$11,3),$E$5:$P$5,0),1)),"X","")))</f>
        <v/>
      </c>
      <c r="M77" s="38" t="str">
        <f>IF($D77="Monthly","X",IF(AND($D77="Quarterly",MOD(9-IFERROR(MATCH(LEFT(Cover!$C$10,3),$E$5:$P$5,0),1),3)=0),"X",IF(AND($D77="Annually",9=IFERROR(MATCH(LEFT(Cover!$C$11,3),$E$5:$P$5,0),1)),"X","")))</f>
        <v/>
      </c>
      <c r="N77" s="38" t="str">
        <f>IF($D77="Monthly","X",IF(AND($D77="Quarterly",MOD(10-IFERROR(MATCH(LEFT(Cover!$C$10,3),$E$5:$P$5,0),1),3)=0),"X",IF(AND($D77="Annually",10=IFERROR(MATCH(LEFT(Cover!$C$11,3),$E$5:$P$5,0),1)),"X","")))</f>
        <v/>
      </c>
      <c r="O77" s="38" t="str">
        <f>IF($D77="Monthly","X",IF(AND($D77="Quarterly",MOD(11-IFERROR(MATCH(LEFT(Cover!$C$10,3),$E$5:$P$5,0),1),3)=0),"X",IF(AND($D77="Annually",11=IFERROR(MATCH(LEFT(Cover!$C$11,3),$E$5:$P$5,0),1)),"X","")))</f>
        <v/>
      </c>
      <c r="P77" s="38" t="str">
        <f>IF($D77="Monthly","X",IF(AND($D77="Quarterly",MOD(12-IFERROR(MATCH(LEFT(Cover!$C$10,3),$E$5:$P$5,0),1),3)=0),"X",IF(AND($D77="Annually",12=IFERROR(MATCH(LEFT(Cover!$C$11,3),$E$5:$P$5,0),1)),"X","")))</f>
        <v/>
      </c>
    </row>
    <row r="78">
      <c r="A78" s="22" t="n">
        <v>73</v>
      </c>
      <c r="B78" s="23" t="inlineStr">
        <is>
          <t>Injection molding machines</t>
        </is>
      </c>
      <c r="C78" s="23" t="inlineStr">
        <is>
          <t>Check heater bands and thermocouples; replace any that have failed</t>
        </is>
      </c>
      <c r="D78" s="23" t="inlineStr">
        <is>
          <t>Monthly</t>
        </is>
      </c>
      <c r="E78" s="37" t="str">
        <f>IF($D78="Monthly","X",IF(AND($D78="Quarterly",MOD(1-IFERROR(MATCH(LEFT(Cover!$C$10,3),$E$5:$P$5,0),1),3)=0),"X",IF(AND($D78="Annually",1=IFERROR(MATCH(LEFT(Cover!$C$11,3),$E$5:$P$5,0),1)),"X","")))</f>
        <v>X</v>
      </c>
      <c r="F78" s="37" t="str">
        <f>IF($D78="Monthly","X",IF(AND($D78="Quarterly",MOD(2-IFERROR(MATCH(LEFT(Cover!$C$10,3),$E$5:$P$5,0),1),3)=0),"X",IF(AND($D78="Annually",2=IFERROR(MATCH(LEFT(Cover!$C$11,3),$E$5:$P$5,0),1)),"X","")))</f>
        <v>X</v>
      </c>
      <c r="G78" s="37" t="str">
        <f>IF($D78="Monthly","X",IF(AND($D78="Quarterly",MOD(3-IFERROR(MATCH(LEFT(Cover!$C$10,3),$E$5:$P$5,0),1),3)=0),"X",IF(AND($D78="Annually",3=IFERROR(MATCH(LEFT(Cover!$C$11,3),$E$5:$P$5,0),1)),"X","")))</f>
        <v>X</v>
      </c>
      <c r="H78" s="37" t="str">
        <f>IF($D78="Monthly","X",IF(AND($D78="Quarterly",MOD(4-IFERROR(MATCH(LEFT(Cover!$C$10,3),$E$5:$P$5,0),1),3)=0),"X",IF(AND($D78="Annually",4=IFERROR(MATCH(LEFT(Cover!$C$11,3),$E$5:$P$5,0),1)),"X","")))</f>
        <v>X</v>
      </c>
      <c r="I78" s="37" t="str">
        <f>IF($D78="Monthly","X",IF(AND($D78="Quarterly",MOD(5-IFERROR(MATCH(LEFT(Cover!$C$10,3),$E$5:$P$5,0),1),3)=0),"X",IF(AND($D78="Annually",5=IFERROR(MATCH(LEFT(Cover!$C$11,3),$E$5:$P$5,0),1)),"X","")))</f>
        <v>X</v>
      </c>
      <c r="J78" s="37" t="str">
        <f>IF($D78="Monthly","X",IF(AND($D78="Quarterly",MOD(6-IFERROR(MATCH(LEFT(Cover!$C$10,3),$E$5:$P$5,0),1),3)=0),"X",IF(AND($D78="Annually",6=IFERROR(MATCH(LEFT(Cover!$C$11,3),$E$5:$P$5,0),1)),"X","")))</f>
        <v>X</v>
      </c>
      <c r="K78" s="37" t="str">
        <f>IF($D78="Monthly","X",IF(AND($D78="Quarterly",MOD(7-IFERROR(MATCH(LEFT(Cover!$C$10,3),$E$5:$P$5,0),1),3)=0),"X",IF(AND($D78="Annually",7=IFERROR(MATCH(LEFT(Cover!$C$11,3),$E$5:$P$5,0),1)),"X","")))</f>
        <v>X</v>
      </c>
      <c r="L78" s="37" t="str">
        <f>IF($D78="Monthly","X",IF(AND($D78="Quarterly",MOD(8-IFERROR(MATCH(LEFT(Cover!$C$10,3),$E$5:$P$5,0),1),3)=0),"X",IF(AND($D78="Annually",8=IFERROR(MATCH(LEFT(Cover!$C$11,3),$E$5:$P$5,0),1)),"X","")))</f>
        <v>X</v>
      </c>
      <c r="M78" s="37" t="str">
        <f>IF($D78="Monthly","X",IF(AND($D78="Quarterly",MOD(9-IFERROR(MATCH(LEFT(Cover!$C$10,3),$E$5:$P$5,0),1),3)=0),"X",IF(AND($D78="Annually",9=IFERROR(MATCH(LEFT(Cover!$C$11,3),$E$5:$P$5,0),1)),"X","")))</f>
        <v>X</v>
      </c>
      <c r="N78" s="37" t="str">
        <f>IF($D78="Monthly","X",IF(AND($D78="Quarterly",MOD(10-IFERROR(MATCH(LEFT(Cover!$C$10,3),$E$5:$P$5,0),1),3)=0),"X",IF(AND($D78="Annually",10=IFERROR(MATCH(LEFT(Cover!$C$11,3),$E$5:$P$5,0),1)),"X","")))</f>
        <v>X</v>
      </c>
      <c r="O78" s="37" t="str">
        <f>IF($D78="Monthly","X",IF(AND($D78="Quarterly",MOD(11-IFERROR(MATCH(LEFT(Cover!$C$10,3),$E$5:$P$5,0),1),3)=0),"X",IF(AND($D78="Annually",11=IFERROR(MATCH(LEFT(Cover!$C$11,3),$E$5:$P$5,0),1)),"X","")))</f>
        <v>X</v>
      </c>
      <c r="P78" s="37" t="str">
        <f>IF($D78="Monthly","X",IF(AND($D78="Quarterly",MOD(12-IFERROR(MATCH(LEFT(Cover!$C$10,3),$E$5:$P$5,0),1),3)=0),"X",IF(AND($D78="Annually",12=IFERROR(MATCH(LEFT(Cover!$C$11,3),$E$5:$P$5,0),1)),"X","")))</f>
        <v>X</v>
      </c>
    </row>
    <row r="79">
      <c r="A79" s="22" t="n">
        <v>74</v>
      </c>
      <c r="B79" s="23" t="inlineStr">
        <is>
          <t>Injection molding machines</t>
        </is>
      </c>
      <c r="C79" s="23" t="inlineStr">
        <is>
          <t>Clean the oil cooler and check the water filters</t>
        </is>
      </c>
      <c r="D79" s="23" t="inlineStr">
        <is>
          <t>Monthly</t>
        </is>
      </c>
      <c r="E79" s="37" t="str">
        <f>IF($D79="Monthly","X",IF(AND($D79="Quarterly",MOD(1-IFERROR(MATCH(LEFT(Cover!$C$10,3),$E$5:$P$5,0),1),3)=0),"X",IF(AND($D79="Annually",1=IFERROR(MATCH(LEFT(Cover!$C$11,3),$E$5:$P$5,0),1)),"X","")))</f>
        <v>X</v>
      </c>
      <c r="F79" s="37" t="str">
        <f>IF($D79="Monthly","X",IF(AND($D79="Quarterly",MOD(2-IFERROR(MATCH(LEFT(Cover!$C$10,3),$E$5:$P$5,0),1),3)=0),"X",IF(AND($D79="Annually",2=IFERROR(MATCH(LEFT(Cover!$C$11,3),$E$5:$P$5,0),1)),"X","")))</f>
        <v>X</v>
      </c>
      <c r="G79" s="37" t="str">
        <f>IF($D79="Monthly","X",IF(AND($D79="Quarterly",MOD(3-IFERROR(MATCH(LEFT(Cover!$C$10,3),$E$5:$P$5,0),1),3)=0),"X",IF(AND($D79="Annually",3=IFERROR(MATCH(LEFT(Cover!$C$11,3),$E$5:$P$5,0),1)),"X","")))</f>
        <v>X</v>
      </c>
      <c r="H79" s="37" t="str">
        <f>IF($D79="Monthly","X",IF(AND($D79="Quarterly",MOD(4-IFERROR(MATCH(LEFT(Cover!$C$10,3),$E$5:$P$5,0),1),3)=0),"X",IF(AND($D79="Annually",4=IFERROR(MATCH(LEFT(Cover!$C$11,3),$E$5:$P$5,0),1)),"X","")))</f>
        <v>X</v>
      </c>
      <c r="I79" s="37" t="str">
        <f>IF($D79="Monthly","X",IF(AND($D79="Quarterly",MOD(5-IFERROR(MATCH(LEFT(Cover!$C$10,3),$E$5:$P$5,0),1),3)=0),"X",IF(AND($D79="Annually",5=IFERROR(MATCH(LEFT(Cover!$C$11,3),$E$5:$P$5,0),1)),"X","")))</f>
        <v>X</v>
      </c>
      <c r="J79" s="37" t="str">
        <f>IF($D79="Monthly","X",IF(AND($D79="Quarterly",MOD(6-IFERROR(MATCH(LEFT(Cover!$C$10,3),$E$5:$P$5,0),1),3)=0),"X",IF(AND($D79="Annually",6=IFERROR(MATCH(LEFT(Cover!$C$11,3),$E$5:$P$5,0),1)),"X","")))</f>
        <v>X</v>
      </c>
      <c r="K79" s="37" t="str">
        <f>IF($D79="Monthly","X",IF(AND($D79="Quarterly",MOD(7-IFERROR(MATCH(LEFT(Cover!$C$10,3),$E$5:$P$5,0),1),3)=0),"X",IF(AND($D79="Annually",7=IFERROR(MATCH(LEFT(Cover!$C$11,3),$E$5:$P$5,0),1)),"X","")))</f>
        <v>X</v>
      </c>
      <c r="L79" s="37" t="str">
        <f>IF($D79="Monthly","X",IF(AND($D79="Quarterly",MOD(8-IFERROR(MATCH(LEFT(Cover!$C$10,3),$E$5:$P$5,0),1),3)=0),"X",IF(AND($D79="Annually",8=IFERROR(MATCH(LEFT(Cover!$C$11,3),$E$5:$P$5,0),1)),"X","")))</f>
        <v>X</v>
      </c>
      <c r="M79" s="37" t="str">
        <f>IF($D79="Monthly","X",IF(AND($D79="Quarterly",MOD(9-IFERROR(MATCH(LEFT(Cover!$C$10,3),$E$5:$P$5,0),1),3)=0),"X",IF(AND($D79="Annually",9=IFERROR(MATCH(LEFT(Cover!$C$11,3),$E$5:$P$5,0),1)),"X","")))</f>
        <v>X</v>
      </c>
      <c r="N79" s="37" t="str">
        <f>IF($D79="Monthly","X",IF(AND($D79="Quarterly",MOD(10-IFERROR(MATCH(LEFT(Cover!$C$10,3),$E$5:$P$5,0),1),3)=0),"X",IF(AND($D79="Annually",10=IFERROR(MATCH(LEFT(Cover!$C$11,3),$E$5:$P$5,0),1)),"X","")))</f>
        <v>X</v>
      </c>
      <c r="O79" s="37" t="str">
        <f>IF($D79="Monthly","X",IF(AND($D79="Quarterly",MOD(11-IFERROR(MATCH(LEFT(Cover!$C$10,3),$E$5:$P$5,0),1),3)=0),"X",IF(AND($D79="Annually",11=IFERROR(MATCH(LEFT(Cover!$C$11,3),$E$5:$P$5,0),1)),"X","")))</f>
        <v>X</v>
      </c>
      <c r="P79" s="37" t="str">
        <f>IF($D79="Monthly","X",IF(AND($D79="Quarterly",MOD(12-IFERROR(MATCH(LEFT(Cover!$C$10,3),$E$5:$P$5,0),1),3)=0),"X",IF(AND($D79="Annually",12=IFERROR(MATCH(LEFT(Cover!$C$11,3),$E$5:$P$5,0),1)),"X","")))</f>
        <v>X</v>
      </c>
    </row>
    <row r="80">
      <c r="A80" s="22" t="n">
        <v>75</v>
      </c>
      <c r="B80" s="23" t="inlineStr">
        <is>
          <t>Injection molding machines</t>
        </is>
      </c>
      <c r="C80" s="23" t="inlineStr">
        <is>
          <t>Inspect hydraulic hoses and fittings</t>
        </is>
      </c>
      <c r="D80" s="23" t="inlineStr">
        <is>
          <t>Monthly</t>
        </is>
      </c>
      <c r="E80" s="37" t="str">
        <f>IF($D80="Monthly","X",IF(AND($D80="Quarterly",MOD(1-IFERROR(MATCH(LEFT(Cover!$C$10,3),$E$5:$P$5,0),1),3)=0),"X",IF(AND($D80="Annually",1=IFERROR(MATCH(LEFT(Cover!$C$11,3),$E$5:$P$5,0),1)),"X","")))</f>
        <v>X</v>
      </c>
      <c r="F80" s="37" t="str">
        <f>IF($D80="Monthly","X",IF(AND($D80="Quarterly",MOD(2-IFERROR(MATCH(LEFT(Cover!$C$10,3),$E$5:$P$5,0),1),3)=0),"X",IF(AND($D80="Annually",2=IFERROR(MATCH(LEFT(Cover!$C$11,3),$E$5:$P$5,0),1)),"X","")))</f>
        <v>X</v>
      </c>
      <c r="G80" s="37" t="str">
        <f>IF($D80="Monthly","X",IF(AND($D80="Quarterly",MOD(3-IFERROR(MATCH(LEFT(Cover!$C$10,3),$E$5:$P$5,0),1),3)=0),"X",IF(AND($D80="Annually",3=IFERROR(MATCH(LEFT(Cover!$C$11,3),$E$5:$P$5,0),1)),"X","")))</f>
        <v>X</v>
      </c>
      <c r="H80" s="37" t="str">
        <f>IF($D80="Monthly","X",IF(AND($D80="Quarterly",MOD(4-IFERROR(MATCH(LEFT(Cover!$C$10,3),$E$5:$P$5,0),1),3)=0),"X",IF(AND($D80="Annually",4=IFERROR(MATCH(LEFT(Cover!$C$11,3),$E$5:$P$5,0),1)),"X","")))</f>
        <v>X</v>
      </c>
      <c r="I80" s="37" t="str">
        <f>IF($D80="Monthly","X",IF(AND($D80="Quarterly",MOD(5-IFERROR(MATCH(LEFT(Cover!$C$10,3),$E$5:$P$5,0),1),3)=0),"X",IF(AND($D80="Annually",5=IFERROR(MATCH(LEFT(Cover!$C$11,3),$E$5:$P$5,0),1)),"X","")))</f>
        <v>X</v>
      </c>
      <c r="J80" s="37" t="str">
        <f>IF($D80="Monthly","X",IF(AND($D80="Quarterly",MOD(6-IFERROR(MATCH(LEFT(Cover!$C$10,3),$E$5:$P$5,0),1),3)=0),"X",IF(AND($D80="Annually",6=IFERROR(MATCH(LEFT(Cover!$C$11,3),$E$5:$P$5,0),1)),"X","")))</f>
        <v>X</v>
      </c>
      <c r="K80" s="37" t="str">
        <f>IF($D80="Monthly","X",IF(AND($D80="Quarterly",MOD(7-IFERROR(MATCH(LEFT(Cover!$C$10,3),$E$5:$P$5,0),1),3)=0),"X",IF(AND($D80="Annually",7=IFERROR(MATCH(LEFT(Cover!$C$11,3),$E$5:$P$5,0),1)),"X","")))</f>
        <v>X</v>
      </c>
      <c r="L80" s="37" t="str">
        <f>IF($D80="Monthly","X",IF(AND($D80="Quarterly",MOD(8-IFERROR(MATCH(LEFT(Cover!$C$10,3),$E$5:$P$5,0),1),3)=0),"X",IF(AND($D80="Annually",8=IFERROR(MATCH(LEFT(Cover!$C$11,3),$E$5:$P$5,0),1)),"X","")))</f>
        <v>X</v>
      </c>
      <c r="M80" s="37" t="str">
        <f>IF($D80="Monthly","X",IF(AND($D80="Quarterly",MOD(9-IFERROR(MATCH(LEFT(Cover!$C$10,3),$E$5:$P$5,0),1),3)=0),"X",IF(AND($D80="Annually",9=IFERROR(MATCH(LEFT(Cover!$C$11,3),$E$5:$P$5,0),1)),"X","")))</f>
        <v>X</v>
      </c>
      <c r="N80" s="37" t="str">
        <f>IF($D80="Monthly","X",IF(AND($D80="Quarterly",MOD(10-IFERROR(MATCH(LEFT(Cover!$C$10,3),$E$5:$P$5,0),1),3)=0),"X",IF(AND($D80="Annually",10=IFERROR(MATCH(LEFT(Cover!$C$11,3),$E$5:$P$5,0),1)),"X","")))</f>
        <v>X</v>
      </c>
      <c r="O80" s="37" t="str">
        <f>IF($D80="Monthly","X",IF(AND($D80="Quarterly",MOD(11-IFERROR(MATCH(LEFT(Cover!$C$10,3),$E$5:$P$5,0),1),3)=0),"X",IF(AND($D80="Annually",11=IFERROR(MATCH(LEFT(Cover!$C$11,3),$E$5:$P$5,0),1)),"X","")))</f>
        <v>X</v>
      </c>
      <c r="P80" s="37" t="str">
        <f>IF($D80="Monthly","X",IF(AND($D80="Quarterly",MOD(12-IFERROR(MATCH(LEFT(Cover!$C$10,3),$E$5:$P$5,0),1),3)=0),"X",IF(AND($D80="Annually",12=IFERROR(MATCH(LEFT(Cover!$C$11,3),$E$5:$P$5,0),1)),"X","")))</f>
        <v>X</v>
      </c>
    </row>
    <row r="81">
      <c r="A81" s="22" t="n">
        <v>76</v>
      </c>
      <c r="B81" s="23" t="inlineStr">
        <is>
          <t>Injection molding machines</t>
        </is>
      </c>
      <c r="C81" s="23" t="inlineStr">
        <is>
          <t>Take a hydraulic oil sample for analysis</t>
        </is>
      </c>
      <c r="D81" s="23" t="inlineStr">
        <is>
          <t>Quarterly</t>
        </is>
      </c>
      <c r="E81" s="37" t="str">
        <f>IF($D81="Monthly","X",IF(AND($D81="Quarterly",MOD(1-IFERROR(MATCH(LEFT(Cover!$C$10,3),$E$5:$P$5,0),1),3)=0),"X",IF(AND($D81="Annually",1=IFERROR(MATCH(LEFT(Cover!$C$11,3),$E$5:$P$5,0),1)),"X","")))</f>
        <v>X</v>
      </c>
      <c r="F81" s="37" t="str">
        <f>IF($D81="Monthly","X",IF(AND($D81="Quarterly",MOD(2-IFERROR(MATCH(LEFT(Cover!$C$10,3),$E$5:$P$5,0),1),3)=0),"X",IF(AND($D81="Annually",2=IFERROR(MATCH(LEFT(Cover!$C$11,3),$E$5:$P$5,0),1)),"X","")))</f>
        <v/>
      </c>
      <c r="G81" s="37" t="str">
        <f>IF($D81="Monthly","X",IF(AND($D81="Quarterly",MOD(3-IFERROR(MATCH(LEFT(Cover!$C$10,3),$E$5:$P$5,0),1),3)=0),"X",IF(AND($D81="Annually",3=IFERROR(MATCH(LEFT(Cover!$C$11,3),$E$5:$P$5,0),1)),"X","")))</f>
        <v/>
      </c>
      <c r="H81" s="37" t="str">
        <f>IF($D81="Monthly","X",IF(AND($D81="Quarterly",MOD(4-IFERROR(MATCH(LEFT(Cover!$C$10,3),$E$5:$P$5,0),1),3)=0),"X",IF(AND($D81="Annually",4=IFERROR(MATCH(LEFT(Cover!$C$11,3),$E$5:$P$5,0),1)),"X","")))</f>
        <v>X</v>
      </c>
      <c r="I81" s="37" t="str">
        <f>IF($D81="Monthly","X",IF(AND($D81="Quarterly",MOD(5-IFERROR(MATCH(LEFT(Cover!$C$10,3),$E$5:$P$5,0),1),3)=0),"X",IF(AND($D81="Annually",5=IFERROR(MATCH(LEFT(Cover!$C$11,3),$E$5:$P$5,0),1)),"X","")))</f>
        <v/>
      </c>
      <c r="J81" s="37" t="str">
        <f>IF($D81="Monthly","X",IF(AND($D81="Quarterly",MOD(6-IFERROR(MATCH(LEFT(Cover!$C$10,3),$E$5:$P$5,0),1),3)=0),"X",IF(AND($D81="Annually",6=IFERROR(MATCH(LEFT(Cover!$C$11,3),$E$5:$P$5,0),1)),"X","")))</f>
        <v/>
      </c>
      <c r="K81" s="37" t="str">
        <f>IF($D81="Monthly","X",IF(AND($D81="Quarterly",MOD(7-IFERROR(MATCH(LEFT(Cover!$C$10,3),$E$5:$P$5,0),1),3)=0),"X",IF(AND($D81="Annually",7=IFERROR(MATCH(LEFT(Cover!$C$11,3),$E$5:$P$5,0),1)),"X","")))</f>
        <v>X</v>
      </c>
      <c r="L81" s="37" t="str">
        <f>IF($D81="Monthly","X",IF(AND($D81="Quarterly",MOD(8-IFERROR(MATCH(LEFT(Cover!$C$10,3),$E$5:$P$5,0),1),3)=0),"X",IF(AND($D81="Annually",8=IFERROR(MATCH(LEFT(Cover!$C$11,3),$E$5:$P$5,0),1)),"X","")))</f>
        <v/>
      </c>
      <c r="M81" s="37" t="str">
        <f>IF($D81="Monthly","X",IF(AND($D81="Quarterly",MOD(9-IFERROR(MATCH(LEFT(Cover!$C$10,3),$E$5:$P$5,0),1),3)=0),"X",IF(AND($D81="Annually",9=IFERROR(MATCH(LEFT(Cover!$C$11,3),$E$5:$P$5,0),1)),"X","")))</f>
        <v/>
      </c>
      <c r="N81" s="37" t="str">
        <f>IF($D81="Monthly","X",IF(AND($D81="Quarterly",MOD(10-IFERROR(MATCH(LEFT(Cover!$C$10,3),$E$5:$P$5,0),1),3)=0),"X",IF(AND($D81="Annually",10=IFERROR(MATCH(LEFT(Cover!$C$11,3),$E$5:$P$5,0),1)),"X","")))</f>
        <v>X</v>
      </c>
      <c r="O81" s="37" t="str">
        <f>IF($D81="Monthly","X",IF(AND($D81="Quarterly",MOD(11-IFERROR(MATCH(LEFT(Cover!$C$10,3),$E$5:$P$5,0),1),3)=0),"X",IF(AND($D81="Annually",11=IFERROR(MATCH(LEFT(Cover!$C$11,3),$E$5:$P$5,0),1)),"X","")))</f>
        <v/>
      </c>
      <c r="P81" s="37" t="str">
        <f>IF($D81="Monthly","X",IF(AND($D81="Quarterly",MOD(12-IFERROR(MATCH(LEFT(Cover!$C$10,3),$E$5:$P$5,0),1),3)=0),"X",IF(AND($D81="Annually",12=IFERROR(MATCH(LEFT(Cover!$C$11,3),$E$5:$P$5,0),1)),"X","")))</f>
        <v/>
      </c>
    </row>
    <row r="82">
      <c r="A82" s="22" t="n">
        <v>77</v>
      </c>
      <c r="B82" s="23" t="inlineStr">
        <is>
          <t>Injection molding machines</t>
        </is>
      </c>
      <c r="C82" s="23" t="inlineStr">
        <is>
          <t>Watch screw recovery time and cushion for signs of screw or check ring wear</t>
        </is>
      </c>
      <c r="D82" s="23" t="inlineStr">
        <is>
          <t>Quarterly</t>
        </is>
      </c>
      <c r="E82" s="37" t="str">
        <f>IF($D82="Monthly","X",IF(AND($D82="Quarterly",MOD(1-IFERROR(MATCH(LEFT(Cover!$C$10,3),$E$5:$P$5,0),1),3)=0),"X",IF(AND($D82="Annually",1=IFERROR(MATCH(LEFT(Cover!$C$11,3),$E$5:$P$5,0),1)),"X","")))</f>
        <v>X</v>
      </c>
      <c r="F82" s="37" t="str">
        <f>IF($D82="Monthly","X",IF(AND($D82="Quarterly",MOD(2-IFERROR(MATCH(LEFT(Cover!$C$10,3),$E$5:$P$5,0),1),3)=0),"X",IF(AND($D82="Annually",2=IFERROR(MATCH(LEFT(Cover!$C$11,3),$E$5:$P$5,0),1)),"X","")))</f>
        <v/>
      </c>
      <c r="G82" s="37" t="str">
        <f>IF($D82="Monthly","X",IF(AND($D82="Quarterly",MOD(3-IFERROR(MATCH(LEFT(Cover!$C$10,3),$E$5:$P$5,0),1),3)=0),"X",IF(AND($D82="Annually",3=IFERROR(MATCH(LEFT(Cover!$C$11,3),$E$5:$P$5,0),1)),"X","")))</f>
        <v/>
      </c>
      <c r="H82" s="37" t="str">
        <f>IF($D82="Monthly","X",IF(AND($D82="Quarterly",MOD(4-IFERROR(MATCH(LEFT(Cover!$C$10,3),$E$5:$P$5,0),1),3)=0),"X",IF(AND($D82="Annually",4=IFERROR(MATCH(LEFT(Cover!$C$11,3),$E$5:$P$5,0),1)),"X","")))</f>
        <v>X</v>
      </c>
      <c r="I82" s="37" t="str">
        <f>IF($D82="Monthly","X",IF(AND($D82="Quarterly",MOD(5-IFERROR(MATCH(LEFT(Cover!$C$10,3),$E$5:$P$5,0),1),3)=0),"X",IF(AND($D82="Annually",5=IFERROR(MATCH(LEFT(Cover!$C$11,3),$E$5:$P$5,0),1)),"X","")))</f>
        <v/>
      </c>
      <c r="J82" s="37" t="str">
        <f>IF($D82="Monthly","X",IF(AND($D82="Quarterly",MOD(6-IFERROR(MATCH(LEFT(Cover!$C$10,3),$E$5:$P$5,0),1),3)=0),"X",IF(AND($D82="Annually",6=IFERROR(MATCH(LEFT(Cover!$C$11,3),$E$5:$P$5,0),1)),"X","")))</f>
        <v/>
      </c>
      <c r="K82" s="37" t="str">
        <f>IF($D82="Monthly","X",IF(AND($D82="Quarterly",MOD(7-IFERROR(MATCH(LEFT(Cover!$C$10,3),$E$5:$P$5,0),1),3)=0),"X",IF(AND($D82="Annually",7=IFERROR(MATCH(LEFT(Cover!$C$11,3),$E$5:$P$5,0),1)),"X","")))</f>
        <v>X</v>
      </c>
      <c r="L82" s="37" t="str">
        <f>IF($D82="Monthly","X",IF(AND($D82="Quarterly",MOD(8-IFERROR(MATCH(LEFT(Cover!$C$10,3),$E$5:$P$5,0),1),3)=0),"X",IF(AND($D82="Annually",8=IFERROR(MATCH(LEFT(Cover!$C$11,3),$E$5:$P$5,0),1)),"X","")))</f>
        <v/>
      </c>
      <c r="M82" s="37" t="str">
        <f>IF($D82="Monthly","X",IF(AND($D82="Quarterly",MOD(9-IFERROR(MATCH(LEFT(Cover!$C$10,3),$E$5:$P$5,0),1),3)=0),"X",IF(AND($D82="Annually",9=IFERROR(MATCH(LEFT(Cover!$C$11,3),$E$5:$P$5,0),1)),"X","")))</f>
        <v/>
      </c>
      <c r="N82" s="37" t="str">
        <f>IF($D82="Monthly","X",IF(AND($D82="Quarterly",MOD(10-IFERROR(MATCH(LEFT(Cover!$C$10,3),$E$5:$P$5,0),1),3)=0),"X",IF(AND($D82="Annually",10=IFERROR(MATCH(LEFT(Cover!$C$11,3),$E$5:$P$5,0),1)),"X","")))</f>
        <v>X</v>
      </c>
      <c r="O82" s="37" t="str">
        <f>IF($D82="Monthly","X",IF(AND($D82="Quarterly",MOD(11-IFERROR(MATCH(LEFT(Cover!$C$10,3),$E$5:$P$5,0),1),3)=0),"X",IF(AND($D82="Annually",11=IFERROR(MATCH(LEFT(Cover!$C$11,3),$E$5:$P$5,0),1)),"X","")))</f>
        <v/>
      </c>
      <c r="P82" s="37" t="str">
        <f>IF($D82="Monthly","X",IF(AND($D82="Quarterly",MOD(12-IFERROR(MATCH(LEFT(Cover!$C$10,3),$E$5:$P$5,0),1),3)=0),"X",IF(AND($D82="Annually",12=IFERROR(MATCH(LEFT(Cover!$C$11,3),$E$5:$P$5,0),1)),"X","")))</f>
        <v/>
      </c>
    </row>
    <row r="83">
      <c r="A83" s="22" t="n">
        <v>78</v>
      </c>
      <c r="B83" s="23" t="inlineStr">
        <is>
          <t>Injection molding machines</t>
        </is>
      </c>
      <c r="C83" s="23" t="inlineStr">
        <is>
          <t>Check electrical cabinet connections and fans</t>
        </is>
      </c>
      <c r="D83" s="23" t="inlineStr">
        <is>
          <t>Quarterly</t>
        </is>
      </c>
      <c r="E83" s="37" t="str">
        <f>IF($D83="Monthly","X",IF(AND($D83="Quarterly",MOD(1-IFERROR(MATCH(LEFT(Cover!$C$10,3),$E$5:$P$5,0),1),3)=0),"X",IF(AND($D83="Annually",1=IFERROR(MATCH(LEFT(Cover!$C$11,3),$E$5:$P$5,0),1)),"X","")))</f>
        <v>X</v>
      </c>
      <c r="F83" s="37" t="str">
        <f>IF($D83="Monthly","X",IF(AND($D83="Quarterly",MOD(2-IFERROR(MATCH(LEFT(Cover!$C$10,3),$E$5:$P$5,0),1),3)=0),"X",IF(AND($D83="Annually",2=IFERROR(MATCH(LEFT(Cover!$C$11,3),$E$5:$P$5,0),1)),"X","")))</f>
        <v/>
      </c>
      <c r="G83" s="37" t="str">
        <f>IF($D83="Monthly","X",IF(AND($D83="Quarterly",MOD(3-IFERROR(MATCH(LEFT(Cover!$C$10,3),$E$5:$P$5,0),1),3)=0),"X",IF(AND($D83="Annually",3=IFERROR(MATCH(LEFT(Cover!$C$11,3),$E$5:$P$5,0),1)),"X","")))</f>
        <v/>
      </c>
      <c r="H83" s="37" t="str">
        <f>IF($D83="Monthly","X",IF(AND($D83="Quarterly",MOD(4-IFERROR(MATCH(LEFT(Cover!$C$10,3),$E$5:$P$5,0),1),3)=0),"X",IF(AND($D83="Annually",4=IFERROR(MATCH(LEFT(Cover!$C$11,3),$E$5:$P$5,0),1)),"X","")))</f>
        <v>X</v>
      </c>
      <c r="I83" s="37" t="str">
        <f>IF($D83="Monthly","X",IF(AND($D83="Quarterly",MOD(5-IFERROR(MATCH(LEFT(Cover!$C$10,3),$E$5:$P$5,0),1),3)=0),"X",IF(AND($D83="Annually",5=IFERROR(MATCH(LEFT(Cover!$C$11,3),$E$5:$P$5,0),1)),"X","")))</f>
        <v/>
      </c>
      <c r="J83" s="37" t="str">
        <f>IF($D83="Monthly","X",IF(AND($D83="Quarterly",MOD(6-IFERROR(MATCH(LEFT(Cover!$C$10,3),$E$5:$P$5,0),1),3)=0),"X",IF(AND($D83="Annually",6=IFERROR(MATCH(LEFT(Cover!$C$11,3),$E$5:$P$5,0),1)),"X","")))</f>
        <v/>
      </c>
      <c r="K83" s="37" t="str">
        <f>IF($D83="Monthly","X",IF(AND($D83="Quarterly",MOD(7-IFERROR(MATCH(LEFT(Cover!$C$10,3),$E$5:$P$5,0),1),3)=0),"X",IF(AND($D83="Annually",7=IFERROR(MATCH(LEFT(Cover!$C$11,3),$E$5:$P$5,0),1)),"X","")))</f>
        <v>X</v>
      </c>
      <c r="L83" s="37" t="str">
        <f>IF($D83="Monthly","X",IF(AND($D83="Quarterly",MOD(8-IFERROR(MATCH(LEFT(Cover!$C$10,3),$E$5:$P$5,0),1),3)=0),"X",IF(AND($D83="Annually",8=IFERROR(MATCH(LEFT(Cover!$C$11,3),$E$5:$P$5,0),1)),"X","")))</f>
        <v/>
      </c>
      <c r="M83" s="37" t="str">
        <f>IF($D83="Monthly","X",IF(AND($D83="Quarterly",MOD(9-IFERROR(MATCH(LEFT(Cover!$C$10,3),$E$5:$P$5,0),1),3)=0),"X",IF(AND($D83="Annually",9=IFERROR(MATCH(LEFT(Cover!$C$11,3),$E$5:$P$5,0),1)),"X","")))</f>
        <v/>
      </c>
      <c r="N83" s="37" t="str">
        <f>IF($D83="Monthly","X",IF(AND($D83="Quarterly",MOD(10-IFERROR(MATCH(LEFT(Cover!$C$10,3),$E$5:$P$5,0),1),3)=0),"X",IF(AND($D83="Annually",10=IFERROR(MATCH(LEFT(Cover!$C$11,3),$E$5:$P$5,0),1)),"X","")))</f>
        <v>X</v>
      </c>
      <c r="O83" s="37" t="str">
        <f>IF($D83="Monthly","X",IF(AND($D83="Quarterly",MOD(11-IFERROR(MATCH(LEFT(Cover!$C$10,3),$E$5:$P$5,0),1),3)=0),"X",IF(AND($D83="Annually",11=IFERROR(MATCH(LEFT(Cover!$C$11,3),$E$5:$P$5,0),1)),"X","")))</f>
        <v/>
      </c>
      <c r="P83" s="37" t="str">
        <f>IF($D83="Monthly","X",IF(AND($D83="Quarterly",MOD(12-IFERROR(MATCH(LEFT(Cover!$C$10,3),$E$5:$P$5,0),1),3)=0),"X",IF(AND($D83="Annually",12=IFERROR(MATCH(LEFT(Cover!$C$11,3),$E$5:$P$5,0),1)),"X","")))</f>
        <v/>
      </c>
    </row>
    <row r="84">
      <c r="A84" s="22" t="n">
        <v>79</v>
      </c>
      <c r="B84" s="23" t="inlineStr">
        <is>
          <t>Injection molding machines</t>
        </is>
      </c>
      <c r="C84" s="23" t="inlineStr">
        <is>
          <t>Measure screw and barrel wear</t>
        </is>
      </c>
      <c r="D84" s="23" t="inlineStr">
        <is>
          <t>Annually</t>
        </is>
      </c>
      <c r="E84" s="37" t="str">
        <f>IF($D84="Monthly","X",IF(AND($D84="Quarterly",MOD(1-IFERROR(MATCH(LEFT(Cover!$C$10,3),$E$5:$P$5,0),1),3)=0),"X",IF(AND($D84="Annually",1=IFERROR(MATCH(LEFT(Cover!$C$11,3),$E$5:$P$5,0),1)),"X","")))</f>
        <v>X</v>
      </c>
      <c r="F84" s="37" t="str">
        <f>IF($D84="Monthly","X",IF(AND($D84="Quarterly",MOD(2-IFERROR(MATCH(LEFT(Cover!$C$10,3),$E$5:$P$5,0),1),3)=0),"X",IF(AND($D84="Annually",2=IFERROR(MATCH(LEFT(Cover!$C$11,3),$E$5:$P$5,0),1)),"X","")))</f>
        <v/>
      </c>
      <c r="G84" s="37" t="str">
        <f>IF($D84="Monthly","X",IF(AND($D84="Quarterly",MOD(3-IFERROR(MATCH(LEFT(Cover!$C$10,3),$E$5:$P$5,0),1),3)=0),"X",IF(AND($D84="Annually",3=IFERROR(MATCH(LEFT(Cover!$C$11,3),$E$5:$P$5,0),1)),"X","")))</f>
        <v/>
      </c>
      <c r="H84" s="37" t="str">
        <f>IF($D84="Monthly","X",IF(AND($D84="Quarterly",MOD(4-IFERROR(MATCH(LEFT(Cover!$C$10,3),$E$5:$P$5,0),1),3)=0),"X",IF(AND($D84="Annually",4=IFERROR(MATCH(LEFT(Cover!$C$11,3),$E$5:$P$5,0),1)),"X","")))</f>
        <v/>
      </c>
      <c r="I84" s="37" t="str">
        <f>IF($D84="Monthly","X",IF(AND($D84="Quarterly",MOD(5-IFERROR(MATCH(LEFT(Cover!$C$10,3),$E$5:$P$5,0),1),3)=0),"X",IF(AND($D84="Annually",5=IFERROR(MATCH(LEFT(Cover!$C$11,3),$E$5:$P$5,0),1)),"X","")))</f>
        <v/>
      </c>
      <c r="J84" s="37" t="str">
        <f>IF($D84="Monthly","X",IF(AND($D84="Quarterly",MOD(6-IFERROR(MATCH(LEFT(Cover!$C$10,3),$E$5:$P$5,0),1),3)=0),"X",IF(AND($D84="Annually",6=IFERROR(MATCH(LEFT(Cover!$C$11,3),$E$5:$P$5,0),1)),"X","")))</f>
        <v/>
      </c>
      <c r="K84" s="37" t="str">
        <f>IF($D84="Monthly","X",IF(AND($D84="Quarterly",MOD(7-IFERROR(MATCH(LEFT(Cover!$C$10,3),$E$5:$P$5,0),1),3)=0),"X",IF(AND($D84="Annually",7=IFERROR(MATCH(LEFT(Cover!$C$11,3),$E$5:$P$5,0),1)),"X","")))</f>
        <v/>
      </c>
      <c r="L84" s="37" t="str">
        <f>IF($D84="Monthly","X",IF(AND($D84="Quarterly",MOD(8-IFERROR(MATCH(LEFT(Cover!$C$10,3),$E$5:$P$5,0),1),3)=0),"X",IF(AND($D84="Annually",8=IFERROR(MATCH(LEFT(Cover!$C$11,3),$E$5:$P$5,0),1)),"X","")))</f>
        <v/>
      </c>
      <c r="M84" s="37" t="str">
        <f>IF($D84="Monthly","X",IF(AND($D84="Quarterly",MOD(9-IFERROR(MATCH(LEFT(Cover!$C$10,3),$E$5:$P$5,0),1),3)=0),"X",IF(AND($D84="Annually",9=IFERROR(MATCH(LEFT(Cover!$C$11,3),$E$5:$P$5,0),1)),"X","")))</f>
        <v/>
      </c>
      <c r="N84" s="37" t="str">
        <f>IF($D84="Monthly","X",IF(AND($D84="Quarterly",MOD(10-IFERROR(MATCH(LEFT(Cover!$C$10,3),$E$5:$P$5,0),1),3)=0),"X",IF(AND($D84="Annually",10=IFERROR(MATCH(LEFT(Cover!$C$11,3),$E$5:$P$5,0),1)),"X","")))</f>
        <v/>
      </c>
      <c r="O84" s="37" t="str">
        <f>IF($D84="Monthly","X",IF(AND($D84="Quarterly",MOD(11-IFERROR(MATCH(LEFT(Cover!$C$10,3),$E$5:$P$5,0),1),3)=0),"X",IF(AND($D84="Annually",11=IFERROR(MATCH(LEFT(Cover!$C$11,3),$E$5:$P$5,0),1)),"X","")))</f>
        <v/>
      </c>
      <c r="P84" s="37" t="str">
        <f>IF($D84="Monthly","X",IF(AND($D84="Quarterly",MOD(12-IFERROR(MATCH(LEFT(Cover!$C$10,3),$E$5:$P$5,0),1),3)=0),"X",IF(AND($D84="Annually",12=IFERROR(MATCH(LEFT(Cover!$C$11,3),$E$5:$P$5,0),1)),"X","")))</f>
        <v/>
      </c>
    </row>
    <row r="85">
      <c r="A85" s="22" t="n">
        <v>80</v>
      </c>
      <c r="B85" s="23" t="inlineStr">
        <is>
          <t>Injection molding machines</t>
        </is>
      </c>
      <c r="C85" s="23" t="inlineStr">
        <is>
          <t>Check platen parallelism and the condition of the tie bars</t>
        </is>
      </c>
      <c r="D85" s="23" t="inlineStr">
        <is>
          <t>Annually</t>
        </is>
      </c>
      <c r="E85" s="37" t="str">
        <f>IF($D85="Monthly","X",IF(AND($D85="Quarterly",MOD(1-IFERROR(MATCH(LEFT(Cover!$C$10,3),$E$5:$P$5,0),1),3)=0),"X",IF(AND($D85="Annually",1=IFERROR(MATCH(LEFT(Cover!$C$11,3),$E$5:$P$5,0),1)),"X","")))</f>
        <v>X</v>
      </c>
      <c r="F85" s="37" t="str">
        <f>IF($D85="Monthly","X",IF(AND($D85="Quarterly",MOD(2-IFERROR(MATCH(LEFT(Cover!$C$10,3),$E$5:$P$5,0),1),3)=0),"X",IF(AND($D85="Annually",2=IFERROR(MATCH(LEFT(Cover!$C$11,3),$E$5:$P$5,0),1)),"X","")))</f>
        <v/>
      </c>
      <c r="G85" s="37" t="str">
        <f>IF($D85="Monthly","X",IF(AND($D85="Quarterly",MOD(3-IFERROR(MATCH(LEFT(Cover!$C$10,3),$E$5:$P$5,0),1),3)=0),"X",IF(AND($D85="Annually",3=IFERROR(MATCH(LEFT(Cover!$C$11,3),$E$5:$P$5,0),1)),"X","")))</f>
        <v/>
      </c>
      <c r="H85" s="37" t="str">
        <f>IF($D85="Monthly","X",IF(AND($D85="Quarterly",MOD(4-IFERROR(MATCH(LEFT(Cover!$C$10,3),$E$5:$P$5,0),1),3)=0),"X",IF(AND($D85="Annually",4=IFERROR(MATCH(LEFT(Cover!$C$11,3),$E$5:$P$5,0),1)),"X","")))</f>
        <v/>
      </c>
      <c r="I85" s="37" t="str">
        <f>IF($D85="Monthly","X",IF(AND($D85="Quarterly",MOD(5-IFERROR(MATCH(LEFT(Cover!$C$10,3),$E$5:$P$5,0),1),3)=0),"X",IF(AND($D85="Annually",5=IFERROR(MATCH(LEFT(Cover!$C$11,3),$E$5:$P$5,0),1)),"X","")))</f>
        <v/>
      </c>
      <c r="J85" s="37" t="str">
        <f>IF($D85="Monthly","X",IF(AND($D85="Quarterly",MOD(6-IFERROR(MATCH(LEFT(Cover!$C$10,3),$E$5:$P$5,0),1),3)=0),"X",IF(AND($D85="Annually",6=IFERROR(MATCH(LEFT(Cover!$C$11,3),$E$5:$P$5,0),1)),"X","")))</f>
        <v/>
      </c>
      <c r="K85" s="37" t="str">
        <f>IF($D85="Monthly","X",IF(AND($D85="Quarterly",MOD(7-IFERROR(MATCH(LEFT(Cover!$C$10,3),$E$5:$P$5,0),1),3)=0),"X",IF(AND($D85="Annually",7=IFERROR(MATCH(LEFT(Cover!$C$11,3),$E$5:$P$5,0),1)),"X","")))</f>
        <v/>
      </c>
      <c r="L85" s="37" t="str">
        <f>IF($D85="Monthly","X",IF(AND($D85="Quarterly",MOD(8-IFERROR(MATCH(LEFT(Cover!$C$10,3),$E$5:$P$5,0),1),3)=0),"X",IF(AND($D85="Annually",8=IFERROR(MATCH(LEFT(Cover!$C$11,3),$E$5:$P$5,0),1)),"X","")))</f>
        <v/>
      </c>
      <c r="M85" s="37" t="str">
        <f>IF($D85="Monthly","X",IF(AND($D85="Quarterly",MOD(9-IFERROR(MATCH(LEFT(Cover!$C$10,3),$E$5:$P$5,0),1),3)=0),"X",IF(AND($D85="Annually",9=IFERROR(MATCH(LEFT(Cover!$C$11,3),$E$5:$P$5,0),1)),"X","")))</f>
        <v/>
      </c>
      <c r="N85" s="37" t="str">
        <f>IF($D85="Monthly","X",IF(AND($D85="Quarterly",MOD(10-IFERROR(MATCH(LEFT(Cover!$C$10,3),$E$5:$P$5,0),1),3)=0),"X",IF(AND($D85="Annually",10=IFERROR(MATCH(LEFT(Cover!$C$11,3),$E$5:$P$5,0),1)),"X","")))</f>
        <v/>
      </c>
      <c r="O85" s="37" t="str">
        <f>IF($D85="Monthly","X",IF(AND($D85="Quarterly",MOD(11-IFERROR(MATCH(LEFT(Cover!$C$10,3),$E$5:$P$5,0),1),3)=0),"X",IF(AND($D85="Annually",11=IFERROR(MATCH(LEFT(Cover!$C$11,3),$E$5:$P$5,0),1)),"X","")))</f>
        <v/>
      </c>
      <c r="P85" s="37" t="str">
        <f>IF($D85="Monthly","X",IF(AND($D85="Quarterly",MOD(12-IFERROR(MATCH(LEFT(Cover!$C$10,3),$E$5:$P$5,0),1),3)=0),"X",IF(AND($D85="Annually",12=IFERROR(MATCH(LEFT(Cover!$C$11,3),$E$5:$P$5,0),1)),"X","")))</f>
        <v/>
      </c>
    </row>
    <row r="86">
      <c r="A86" s="22" t="n">
        <v>81</v>
      </c>
      <c r="B86" s="23" t="inlineStr">
        <is>
          <t>Injection molding machines</t>
        </is>
      </c>
      <c r="C86" s="23" t="inlineStr">
        <is>
          <t>Replace the hydraulic filters, and the oil if the analysis calls for it</t>
        </is>
      </c>
      <c r="D86" s="23" t="inlineStr">
        <is>
          <t>Annually</t>
        </is>
      </c>
      <c r="E86" s="37" t="str">
        <f>IF($D86="Monthly","X",IF(AND($D86="Quarterly",MOD(1-IFERROR(MATCH(LEFT(Cover!$C$10,3),$E$5:$P$5,0),1),3)=0),"X",IF(AND($D86="Annually",1=IFERROR(MATCH(LEFT(Cover!$C$11,3),$E$5:$P$5,0),1)),"X","")))</f>
        <v>X</v>
      </c>
      <c r="F86" s="37" t="str">
        <f>IF($D86="Monthly","X",IF(AND($D86="Quarterly",MOD(2-IFERROR(MATCH(LEFT(Cover!$C$10,3),$E$5:$P$5,0),1),3)=0),"X",IF(AND($D86="Annually",2=IFERROR(MATCH(LEFT(Cover!$C$11,3),$E$5:$P$5,0),1)),"X","")))</f>
        <v/>
      </c>
      <c r="G86" s="37" t="str">
        <f>IF($D86="Monthly","X",IF(AND($D86="Quarterly",MOD(3-IFERROR(MATCH(LEFT(Cover!$C$10,3),$E$5:$P$5,0),1),3)=0),"X",IF(AND($D86="Annually",3=IFERROR(MATCH(LEFT(Cover!$C$11,3),$E$5:$P$5,0),1)),"X","")))</f>
        <v/>
      </c>
      <c r="H86" s="37" t="str">
        <f>IF($D86="Monthly","X",IF(AND($D86="Quarterly",MOD(4-IFERROR(MATCH(LEFT(Cover!$C$10,3),$E$5:$P$5,0),1),3)=0),"X",IF(AND($D86="Annually",4=IFERROR(MATCH(LEFT(Cover!$C$11,3),$E$5:$P$5,0),1)),"X","")))</f>
        <v/>
      </c>
      <c r="I86" s="37" t="str">
        <f>IF($D86="Monthly","X",IF(AND($D86="Quarterly",MOD(5-IFERROR(MATCH(LEFT(Cover!$C$10,3),$E$5:$P$5,0),1),3)=0),"X",IF(AND($D86="Annually",5=IFERROR(MATCH(LEFT(Cover!$C$11,3),$E$5:$P$5,0),1)),"X","")))</f>
        <v/>
      </c>
      <c r="J86" s="37" t="str">
        <f>IF($D86="Monthly","X",IF(AND($D86="Quarterly",MOD(6-IFERROR(MATCH(LEFT(Cover!$C$10,3),$E$5:$P$5,0),1),3)=0),"X",IF(AND($D86="Annually",6=IFERROR(MATCH(LEFT(Cover!$C$11,3),$E$5:$P$5,0),1)),"X","")))</f>
        <v/>
      </c>
      <c r="K86" s="37" t="str">
        <f>IF($D86="Monthly","X",IF(AND($D86="Quarterly",MOD(7-IFERROR(MATCH(LEFT(Cover!$C$10,3),$E$5:$P$5,0),1),3)=0),"X",IF(AND($D86="Annually",7=IFERROR(MATCH(LEFT(Cover!$C$11,3),$E$5:$P$5,0),1)),"X","")))</f>
        <v/>
      </c>
      <c r="L86" s="37" t="str">
        <f>IF($D86="Monthly","X",IF(AND($D86="Quarterly",MOD(8-IFERROR(MATCH(LEFT(Cover!$C$10,3),$E$5:$P$5,0),1),3)=0),"X",IF(AND($D86="Annually",8=IFERROR(MATCH(LEFT(Cover!$C$11,3),$E$5:$P$5,0),1)),"X","")))</f>
        <v/>
      </c>
      <c r="M86" s="37" t="str">
        <f>IF($D86="Monthly","X",IF(AND($D86="Quarterly",MOD(9-IFERROR(MATCH(LEFT(Cover!$C$10,3),$E$5:$P$5,0),1),3)=0),"X",IF(AND($D86="Annually",9=IFERROR(MATCH(LEFT(Cover!$C$11,3),$E$5:$P$5,0),1)),"X","")))</f>
        <v/>
      </c>
      <c r="N86" s="37" t="str">
        <f>IF($D86="Monthly","X",IF(AND($D86="Quarterly",MOD(10-IFERROR(MATCH(LEFT(Cover!$C$10,3),$E$5:$P$5,0),1),3)=0),"X",IF(AND($D86="Annually",10=IFERROR(MATCH(LEFT(Cover!$C$11,3),$E$5:$P$5,0),1)),"X","")))</f>
        <v/>
      </c>
      <c r="O86" s="37" t="str">
        <f>IF($D86="Monthly","X",IF(AND($D86="Quarterly",MOD(11-IFERROR(MATCH(LEFT(Cover!$C$10,3),$E$5:$P$5,0),1),3)=0),"X",IF(AND($D86="Annually",11=IFERROR(MATCH(LEFT(Cover!$C$11,3),$E$5:$P$5,0),1)),"X","")))</f>
        <v/>
      </c>
      <c r="P86" s="37" t="str">
        <f>IF($D86="Monthly","X",IF(AND($D86="Quarterly",MOD(12-IFERROR(MATCH(LEFT(Cover!$C$10,3),$E$5:$P$5,0),1),3)=0),"X",IF(AND($D86="Annually",12=IFERROR(MATCH(LEFT(Cover!$C$11,3),$E$5:$P$5,0),1)),"X","")))</f>
        <v/>
      </c>
    </row>
    <row r="87">
      <c r="A87" s="27" t="n">
        <v>82</v>
      </c>
      <c r="B87" s="28" t="inlineStr">
        <is>
          <t>Hydraulic systems</t>
        </is>
      </c>
      <c r="C87" s="28" t="inlineStr">
        <is>
          <t>Clean the oil cooler</t>
        </is>
      </c>
      <c r="D87" s="28" t="inlineStr">
        <is>
          <t>Monthly</t>
        </is>
      </c>
      <c r="E87" s="38" t="str">
        <f>IF($D87="Monthly","X",IF(AND($D87="Quarterly",MOD(1-IFERROR(MATCH(LEFT(Cover!$C$10,3),$E$5:$P$5,0),1),3)=0),"X",IF(AND($D87="Annually",1=IFERROR(MATCH(LEFT(Cover!$C$11,3),$E$5:$P$5,0),1)),"X","")))</f>
        <v>X</v>
      </c>
      <c r="F87" s="38" t="str">
        <f>IF($D87="Monthly","X",IF(AND($D87="Quarterly",MOD(2-IFERROR(MATCH(LEFT(Cover!$C$10,3),$E$5:$P$5,0),1),3)=0),"X",IF(AND($D87="Annually",2=IFERROR(MATCH(LEFT(Cover!$C$11,3),$E$5:$P$5,0),1)),"X","")))</f>
        <v>X</v>
      </c>
      <c r="G87" s="38" t="str">
        <f>IF($D87="Monthly","X",IF(AND($D87="Quarterly",MOD(3-IFERROR(MATCH(LEFT(Cover!$C$10,3),$E$5:$P$5,0),1),3)=0),"X",IF(AND($D87="Annually",3=IFERROR(MATCH(LEFT(Cover!$C$11,3),$E$5:$P$5,0),1)),"X","")))</f>
        <v>X</v>
      </c>
      <c r="H87" s="38" t="str">
        <f>IF($D87="Monthly","X",IF(AND($D87="Quarterly",MOD(4-IFERROR(MATCH(LEFT(Cover!$C$10,3),$E$5:$P$5,0),1),3)=0),"X",IF(AND($D87="Annually",4=IFERROR(MATCH(LEFT(Cover!$C$11,3),$E$5:$P$5,0),1)),"X","")))</f>
        <v>X</v>
      </c>
      <c r="I87" s="38" t="str">
        <f>IF($D87="Monthly","X",IF(AND($D87="Quarterly",MOD(5-IFERROR(MATCH(LEFT(Cover!$C$10,3),$E$5:$P$5,0),1),3)=0),"X",IF(AND($D87="Annually",5=IFERROR(MATCH(LEFT(Cover!$C$11,3),$E$5:$P$5,0),1)),"X","")))</f>
        <v>X</v>
      </c>
      <c r="J87" s="38" t="str">
        <f>IF($D87="Monthly","X",IF(AND($D87="Quarterly",MOD(6-IFERROR(MATCH(LEFT(Cover!$C$10,3),$E$5:$P$5,0),1),3)=0),"X",IF(AND($D87="Annually",6=IFERROR(MATCH(LEFT(Cover!$C$11,3),$E$5:$P$5,0),1)),"X","")))</f>
        <v>X</v>
      </c>
      <c r="K87" s="38" t="str">
        <f>IF($D87="Monthly","X",IF(AND($D87="Quarterly",MOD(7-IFERROR(MATCH(LEFT(Cover!$C$10,3),$E$5:$P$5,0),1),3)=0),"X",IF(AND($D87="Annually",7=IFERROR(MATCH(LEFT(Cover!$C$11,3),$E$5:$P$5,0),1)),"X","")))</f>
        <v>X</v>
      </c>
      <c r="L87" s="38" t="str">
        <f>IF($D87="Monthly","X",IF(AND($D87="Quarterly",MOD(8-IFERROR(MATCH(LEFT(Cover!$C$10,3),$E$5:$P$5,0),1),3)=0),"X",IF(AND($D87="Annually",8=IFERROR(MATCH(LEFT(Cover!$C$11,3),$E$5:$P$5,0),1)),"X","")))</f>
        <v>X</v>
      </c>
      <c r="M87" s="38" t="str">
        <f>IF($D87="Monthly","X",IF(AND($D87="Quarterly",MOD(9-IFERROR(MATCH(LEFT(Cover!$C$10,3),$E$5:$P$5,0),1),3)=0),"X",IF(AND($D87="Annually",9=IFERROR(MATCH(LEFT(Cover!$C$11,3),$E$5:$P$5,0),1)),"X","")))</f>
        <v>X</v>
      </c>
      <c r="N87" s="38" t="str">
        <f>IF($D87="Monthly","X",IF(AND($D87="Quarterly",MOD(10-IFERROR(MATCH(LEFT(Cover!$C$10,3),$E$5:$P$5,0),1),3)=0),"X",IF(AND($D87="Annually",10=IFERROR(MATCH(LEFT(Cover!$C$11,3),$E$5:$P$5,0),1)),"X","")))</f>
        <v>X</v>
      </c>
      <c r="O87" s="38" t="str">
        <f>IF($D87="Monthly","X",IF(AND($D87="Quarterly",MOD(11-IFERROR(MATCH(LEFT(Cover!$C$10,3),$E$5:$P$5,0),1),3)=0),"X",IF(AND($D87="Annually",11=IFERROR(MATCH(LEFT(Cover!$C$11,3),$E$5:$P$5,0),1)),"X","")))</f>
        <v>X</v>
      </c>
      <c r="P87" s="38" t="str">
        <f>IF($D87="Monthly","X",IF(AND($D87="Quarterly",MOD(12-IFERROR(MATCH(LEFT(Cover!$C$10,3),$E$5:$P$5,0),1),3)=0),"X",IF(AND($D87="Annually",12=IFERROR(MATCH(LEFT(Cover!$C$11,3),$E$5:$P$5,0),1)),"X","")))</f>
        <v>X</v>
      </c>
    </row>
    <row r="88">
      <c r="A88" s="27" t="n">
        <v>83</v>
      </c>
      <c r="B88" s="28" t="inlineStr">
        <is>
          <t>Hydraulic systems</t>
        </is>
      </c>
      <c r="C88" s="28" t="inlineStr">
        <is>
          <t>Check the accumulator pre-charge, by a trained person following the manual</t>
        </is>
      </c>
      <c r="D88" s="28" t="inlineStr">
        <is>
          <t>Monthly</t>
        </is>
      </c>
      <c r="E88" s="38" t="str">
        <f>IF($D88="Monthly","X",IF(AND($D88="Quarterly",MOD(1-IFERROR(MATCH(LEFT(Cover!$C$10,3),$E$5:$P$5,0),1),3)=0),"X",IF(AND($D88="Annually",1=IFERROR(MATCH(LEFT(Cover!$C$11,3),$E$5:$P$5,0),1)),"X","")))</f>
        <v>X</v>
      </c>
      <c r="F88" s="38" t="str">
        <f>IF($D88="Monthly","X",IF(AND($D88="Quarterly",MOD(2-IFERROR(MATCH(LEFT(Cover!$C$10,3),$E$5:$P$5,0),1),3)=0),"X",IF(AND($D88="Annually",2=IFERROR(MATCH(LEFT(Cover!$C$11,3),$E$5:$P$5,0),1)),"X","")))</f>
        <v>X</v>
      </c>
      <c r="G88" s="38" t="str">
        <f>IF($D88="Monthly","X",IF(AND($D88="Quarterly",MOD(3-IFERROR(MATCH(LEFT(Cover!$C$10,3),$E$5:$P$5,0),1),3)=0),"X",IF(AND($D88="Annually",3=IFERROR(MATCH(LEFT(Cover!$C$11,3),$E$5:$P$5,0),1)),"X","")))</f>
        <v>X</v>
      </c>
      <c r="H88" s="38" t="str">
        <f>IF($D88="Monthly","X",IF(AND($D88="Quarterly",MOD(4-IFERROR(MATCH(LEFT(Cover!$C$10,3),$E$5:$P$5,0),1),3)=0),"X",IF(AND($D88="Annually",4=IFERROR(MATCH(LEFT(Cover!$C$11,3),$E$5:$P$5,0),1)),"X","")))</f>
        <v>X</v>
      </c>
      <c r="I88" s="38" t="str">
        <f>IF($D88="Monthly","X",IF(AND($D88="Quarterly",MOD(5-IFERROR(MATCH(LEFT(Cover!$C$10,3),$E$5:$P$5,0),1),3)=0),"X",IF(AND($D88="Annually",5=IFERROR(MATCH(LEFT(Cover!$C$11,3),$E$5:$P$5,0),1)),"X","")))</f>
        <v>X</v>
      </c>
      <c r="J88" s="38" t="str">
        <f>IF($D88="Monthly","X",IF(AND($D88="Quarterly",MOD(6-IFERROR(MATCH(LEFT(Cover!$C$10,3),$E$5:$P$5,0),1),3)=0),"X",IF(AND($D88="Annually",6=IFERROR(MATCH(LEFT(Cover!$C$11,3),$E$5:$P$5,0),1)),"X","")))</f>
        <v>X</v>
      </c>
      <c r="K88" s="38" t="str">
        <f>IF($D88="Monthly","X",IF(AND($D88="Quarterly",MOD(7-IFERROR(MATCH(LEFT(Cover!$C$10,3),$E$5:$P$5,0),1),3)=0),"X",IF(AND($D88="Annually",7=IFERROR(MATCH(LEFT(Cover!$C$11,3),$E$5:$P$5,0),1)),"X","")))</f>
        <v>X</v>
      </c>
      <c r="L88" s="38" t="str">
        <f>IF($D88="Monthly","X",IF(AND($D88="Quarterly",MOD(8-IFERROR(MATCH(LEFT(Cover!$C$10,3),$E$5:$P$5,0),1),3)=0),"X",IF(AND($D88="Annually",8=IFERROR(MATCH(LEFT(Cover!$C$11,3),$E$5:$P$5,0),1)),"X","")))</f>
        <v>X</v>
      </c>
      <c r="M88" s="38" t="str">
        <f>IF($D88="Monthly","X",IF(AND($D88="Quarterly",MOD(9-IFERROR(MATCH(LEFT(Cover!$C$10,3),$E$5:$P$5,0),1),3)=0),"X",IF(AND($D88="Annually",9=IFERROR(MATCH(LEFT(Cover!$C$11,3),$E$5:$P$5,0),1)),"X","")))</f>
        <v>X</v>
      </c>
      <c r="N88" s="38" t="str">
        <f>IF($D88="Monthly","X",IF(AND($D88="Quarterly",MOD(10-IFERROR(MATCH(LEFT(Cover!$C$10,3),$E$5:$P$5,0),1),3)=0),"X",IF(AND($D88="Annually",10=IFERROR(MATCH(LEFT(Cover!$C$11,3),$E$5:$P$5,0),1)),"X","")))</f>
        <v>X</v>
      </c>
      <c r="O88" s="38" t="str">
        <f>IF($D88="Monthly","X",IF(AND($D88="Quarterly",MOD(11-IFERROR(MATCH(LEFT(Cover!$C$10,3),$E$5:$P$5,0),1),3)=0),"X",IF(AND($D88="Annually",11=IFERROR(MATCH(LEFT(Cover!$C$11,3),$E$5:$P$5,0),1)),"X","")))</f>
        <v>X</v>
      </c>
      <c r="P88" s="38" t="str">
        <f>IF($D88="Monthly","X",IF(AND($D88="Quarterly",MOD(12-IFERROR(MATCH(LEFT(Cover!$C$10,3),$E$5:$P$5,0),1),3)=0),"X",IF(AND($D88="Annually",12=IFERROR(MATCH(LEFT(Cover!$C$11,3),$E$5:$P$5,0),1)),"X","")))</f>
        <v>X</v>
      </c>
    </row>
    <row r="89">
      <c r="A89" s="27" t="n">
        <v>84</v>
      </c>
      <c r="B89" s="28" t="inlineStr">
        <is>
          <t>Hydraulic systems</t>
        </is>
      </c>
      <c r="C89" s="28" t="inlineStr">
        <is>
          <t>Check cylinder rods for damage and rod seals for leaks</t>
        </is>
      </c>
      <c r="D89" s="28" t="inlineStr">
        <is>
          <t>Monthly</t>
        </is>
      </c>
      <c r="E89" s="38" t="str">
        <f>IF($D89="Monthly","X",IF(AND($D89="Quarterly",MOD(1-IFERROR(MATCH(LEFT(Cover!$C$10,3),$E$5:$P$5,0),1),3)=0),"X",IF(AND($D89="Annually",1=IFERROR(MATCH(LEFT(Cover!$C$11,3),$E$5:$P$5,0),1)),"X","")))</f>
        <v>X</v>
      </c>
      <c r="F89" s="38" t="str">
        <f>IF($D89="Monthly","X",IF(AND($D89="Quarterly",MOD(2-IFERROR(MATCH(LEFT(Cover!$C$10,3),$E$5:$P$5,0),1),3)=0),"X",IF(AND($D89="Annually",2=IFERROR(MATCH(LEFT(Cover!$C$11,3),$E$5:$P$5,0),1)),"X","")))</f>
        <v>X</v>
      </c>
      <c r="G89" s="38" t="str">
        <f>IF($D89="Monthly","X",IF(AND($D89="Quarterly",MOD(3-IFERROR(MATCH(LEFT(Cover!$C$10,3),$E$5:$P$5,0),1),3)=0),"X",IF(AND($D89="Annually",3=IFERROR(MATCH(LEFT(Cover!$C$11,3),$E$5:$P$5,0),1)),"X","")))</f>
        <v>X</v>
      </c>
      <c r="H89" s="38" t="str">
        <f>IF($D89="Monthly","X",IF(AND($D89="Quarterly",MOD(4-IFERROR(MATCH(LEFT(Cover!$C$10,3),$E$5:$P$5,0),1),3)=0),"X",IF(AND($D89="Annually",4=IFERROR(MATCH(LEFT(Cover!$C$11,3),$E$5:$P$5,0),1)),"X","")))</f>
        <v>X</v>
      </c>
      <c r="I89" s="38" t="str">
        <f>IF($D89="Monthly","X",IF(AND($D89="Quarterly",MOD(5-IFERROR(MATCH(LEFT(Cover!$C$10,3),$E$5:$P$5,0),1),3)=0),"X",IF(AND($D89="Annually",5=IFERROR(MATCH(LEFT(Cover!$C$11,3),$E$5:$P$5,0),1)),"X","")))</f>
        <v>X</v>
      </c>
      <c r="J89" s="38" t="str">
        <f>IF($D89="Monthly","X",IF(AND($D89="Quarterly",MOD(6-IFERROR(MATCH(LEFT(Cover!$C$10,3),$E$5:$P$5,0),1),3)=0),"X",IF(AND($D89="Annually",6=IFERROR(MATCH(LEFT(Cover!$C$11,3),$E$5:$P$5,0),1)),"X","")))</f>
        <v>X</v>
      </c>
      <c r="K89" s="38" t="str">
        <f>IF($D89="Monthly","X",IF(AND($D89="Quarterly",MOD(7-IFERROR(MATCH(LEFT(Cover!$C$10,3),$E$5:$P$5,0),1),3)=0),"X",IF(AND($D89="Annually",7=IFERROR(MATCH(LEFT(Cover!$C$11,3),$E$5:$P$5,0),1)),"X","")))</f>
        <v>X</v>
      </c>
      <c r="L89" s="38" t="str">
        <f>IF($D89="Monthly","X",IF(AND($D89="Quarterly",MOD(8-IFERROR(MATCH(LEFT(Cover!$C$10,3),$E$5:$P$5,0),1),3)=0),"X",IF(AND($D89="Annually",8=IFERROR(MATCH(LEFT(Cover!$C$11,3),$E$5:$P$5,0),1)),"X","")))</f>
        <v>X</v>
      </c>
      <c r="M89" s="38" t="str">
        <f>IF($D89="Monthly","X",IF(AND($D89="Quarterly",MOD(9-IFERROR(MATCH(LEFT(Cover!$C$10,3),$E$5:$P$5,0),1),3)=0),"X",IF(AND($D89="Annually",9=IFERROR(MATCH(LEFT(Cover!$C$11,3),$E$5:$P$5,0),1)),"X","")))</f>
        <v>X</v>
      </c>
      <c r="N89" s="38" t="str">
        <f>IF($D89="Monthly","X",IF(AND($D89="Quarterly",MOD(10-IFERROR(MATCH(LEFT(Cover!$C$10,3),$E$5:$P$5,0),1),3)=0),"X",IF(AND($D89="Annually",10=IFERROR(MATCH(LEFT(Cover!$C$11,3),$E$5:$P$5,0),1)),"X","")))</f>
        <v>X</v>
      </c>
      <c r="O89" s="38" t="str">
        <f>IF($D89="Monthly","X",IF(AND($D89="Quarterly",MOD(11-IFERROR(MATCH(LEFT(Cover!$C$10,3),$E$5:$P$5,0),1),3)=0),"X",IF(AND($D89="Annually",11=IFERROR(MATCH(LEFT(Cover!$C$11,3),$E$5:$P$5,0),1)),"X","")))</f>
        <v>X</v>
      </c>
      <c r="P89" s="38" t="str">
        <f>IF($D89="Monthly","X",IF(AND($D89="Quarterly",MOD(12-IFERROR(MATCH(LEFT(Cover!$C$10,3),$E$5:$P$5,0),1),3)=0),"X",IF(AND($D89="Annually",12=IFERROR(MATCH(LEFT(Cover!$C$11,3),$E$5:$P$5,0),1)),"X","")))</f>
        <v>X</v>
      </c>
    </row>
    <row r="90">
      <c r="A90" s="27" t="n">
        <v>85</v>
      </c>
      <c r="B90" s="28" t="inlineStr">
        <is>
          <t>Hydraulic systems</t>
        </is>
      </c>
      <c r="C90" s="28" t="inlineStr">
        <is>
          <t>Take an oil sample for analysis (particle count and water)</t>
        </is>
      </c>
      <c r="D90" s="28" t="inlineStr">
        <is>
          <t>Quarterly</t>
        </is>
      </c>
      <c r="E90" s="38" t="str">
        <f>IF($D90="Monthly","X",IF(AND($D90="Quarterly",MOD(1-IFERROR(MATCH(LEFT(Cover!$C$10,3),$E$5:$P$5,0),1),3)=0),"X",IF(AND($D90="Annually",1=IFERROR(MATCH(LEFT(Cover!$C$11,3),$E$5:$P$5,0),1)),"X","")))</f>
        <v>X</v>
      </c>
      <c r="F90" s="38" t="str">
        <f>IF($D90="Monthly","X",IF(AND($D90="Quarterly",MOD(2-IFERROR(MATCH(LEFT(Cover!$C$10,3),$E$5:$P$5,0),1),3)=0),"X",IF(AND($D90="Annually",2=IFERROR(MATCH(LEFT(Cover!$C$11,3),$E$5:$P$5,0),1)),"X","")))</f>
        <v/>
      </c>
      <c r="G90" s="38" t="str">
        <f>IF($D90="Monthly","X",IF(AND($D90="Quarterly",MOD(3-IFERROR(MATCH(LEFT(Cover!$C$10,3),$E$5:$P$5,0),1),3)=0),"X",IF(AND($D90="Annually",3=IFERROR(MATCH(LEFT(Cover!$C$11,3),$E$5:$P$5,0),1)),"X","")))</f>
        <v/>
      </c>
      <c r="H90" s="38" t="str">
        <f>IF($D90="Monthly","X",IF(AND($D90="Quarterly",MOD(4-IFERROR(MATCH(LEFT(Cover!$C$10,3),$E$5:$P$5,0),1),3)=0),"X",IF(AND($D90="Annually",4=IFERROR(MATCH(LEFT(Cover!$C$11,3),$E$5:$P$5,0),1)),"X","")))</f>
        <v>X</v>
      </c>
      <c r="I90" s="38" t="str">
        <f>IF($D90="Monthly","X",IF(AND($D90="Quarterly",MOD(5-IFERROR(MATCH(LEFT(Cover!$C$10,3),$E$5:$P$5,0),1),3)=0),"X",IF(AND($D90="Annually",5=IFERROR(MATCH(LEFT(Cover!$C$11,3),$E$5:$P$5,0),1)),"X","")))</f>
        <v/>
      </c>
      <c r="J90" s="38" t="str">
        <f>IF($D90="Monthly","X",IF(AND($D90="Quarterly",MOD(6-IFERROR(MATCH(LEFT(Cover!$C$10,3),$E$5:$P$5,0),1),3)=0),"X",IF(AND($D90="Annually",6=IFERROR(MATCH(LEFT(Cover!$C$11,3),$E$5:$P$5,0),1)),"X","")))</f>
        <v/>
      </c>
      <c r="K90" s="38" t="str">
        <f>IF($D90="Monthly","X",IF(AND($D90="Quarterly",MOD(7-IFERROR(MATCH(LEFT(Cover!$C$10,3),$E$5:$P$5,0),1),3)=0),"X",IF(AND($D90="Annually",7=IFERROR(MATCH(LEFT(Cover!$C$11,3),$E$5:$P$5,0),1)),"X","")))</f>
        <v>X</v>
      </c>
      <c r="L90" s="38" t="str">
        <f>IF($D90="Monthly","X",IF(AND($D90="Quarterly",MOD(8-IFERROR(MATCH(LEFT(Cover!$C$10,3),$E$5:$P$5,0),1),3)=0),"X",IF(AND($D90="Annually",8=IFERROR(MATCH(LEFT(Cover!$C$11,3),$E$5:$P$5,0),1)),"X","")))</f>
        <v/>
      </c>
      <c r="M90" s="38" t="str">
        <f>IF($D90="Monthly","X",IF(AND($D90="Quarterly",MOD(9-IFERROR(MATCH(LEFT(Cover!$C$10,3),$E$5:$P$5,0),1),3)=0),"X",IF(AND($D90="Annually",9=IFERROR(MATCH(LEFT(Cover!$C$11,3),$E$5:$P$5,0),1)),"X","")))</f>
        <v/>
      </c>
      <c r="N90" s="38" t="str">
        <f>IF($D90="Monthly","X",IF(AND($D90="Quarterly",MOD(10-IFERROR(MATCH(LEFT(Cover!$C$10,3),$E$5:$P$5,0),1),3)=0),"X",IF(AND($D90="Annually",10=IFERROR(MATCH(LEFT(Cover!$C$11,3),$E$5:$P$5,0),1)),"X","")))</f>
        <v>X</v>
      </c>
      <c r="O90" s="38" t="str">
        <f>IF($D90="Monthly","X",IF(AND($D90="Quarterly",MOD(11-IFERROR(MATCH(LEFT(Cover!$C$10,3),$E$5:$P$5,0),1),3)=0),"X",IF(AND($D90="Annually",11=IFERROR(MATCH(LEFT(Cover!$C$11,3),$E$5:$P$5,0),1)),"X","")))</f>
        <v/>
      </c>
      <c r="P90" s="38" t="str">
        <f>IF($D90="Monthly","X",IF(AND($D90="Quarterly",MOD(12-IFERROR(MATCH(LEFT(Cover!$C$10,3),$E$5:$P$5,0),1),3)=0),"X",IF(AND($D90="Annually",12=IFERROR(MATCH(LEFT(Cover!$C$11,3),$E$5:$P$5,0),1)),"X","")))</f>
        <v/>
      </c>
    </row>
    <row r="91">
      <c r="A91" s="27" t="n">
        <v>86</v>
      </c>
      <c r="B91" s="28" t="inlineStr">
        <is>
          <t>Hydraulic systems</t>
        </is>
      </c>
      <c r="C91" s="28" t="inlineStr">
        <is>
          <t>Change the filters when the indicator or the manual calls for it</t>
        </is>
      </c>
      <c r="D91" s="28" t="inlineStr">
        <is>
          <t>Quarterly</t>
        </is>
      </c>
      <c r="E91" s="38" t="str">
        <f>IF($D91="Monthly","X",IF(AND($D91="Quarterly",MOD(1-IFERROR(MATCH(LEFT(Cover!$C$10,3),$E$5:$P$5,0),1),3)=0),"X",IF(AND($D91="Annually",1=IFERROR(MATCH(LEFT(Cover!$C$11,3),$E$5:$P$5,0),1)),"X","")))</f>
        <v>X</v>
      </c>
      <c r="F91" s="38" t="str">
        <f>IF($D91="Monthly","X",IF(AND($D91="Quarterly",MOD(2-IFERROR(MATCH(LEFT(Cover!$C$10,3),$E$5:$P$5,0),1),3)=0),"X",IF(AND($D91="Annually",2=IFERROR(MATCH(LEFT(Cover!$C$11,3),$E$5:$P$5,0),1)),"X","")))</f>
        <v/>
      </c>
      <c r="G91" s="38" t="str">
        <f>IF($D91="Monthly","X",IF(AND($D91="Quarterly",MOD(3-IFERROR(MATCH(LEFT(Cover!$C$10,3),$E$5:$P$5,0),1),3)=0),"X",IF(AND($D91="Annually",3=IFERROR(MATCH(LEFT(Cover!$C$11,3),$E$5:$P$5,0),1)),"X","")))</f>
        <v/>
      </c>
      <c r="H91" s="38" t="str">
        <f>IF($D91="Monthly","X",IF(AND($D91="Quarterly",MOD(4-IFERROR(MATCH(LEFT(Cover!$C$10,3),$E$5:$P$5,0),1),3)=0),"X",IF(AND($D91="Annually",4=IFERROR(MATCH(LEFT(Cover!$C$11,3),$E$5:$P$5,0),1)),"X","")))</f>
        <v>X</v>
      </c>
      <c r="I91" s="38" t="str">
        <f>IF($D91="Monthly","X",IF(AND($D91="Quarterly",MOD(5-IFERROR(MATCH(LEFT(Cover!$C$10,3),$E$5:$P$5,0),1),3)=0),"X",IF(AND($D91="Annually",5=IFERROR(MATCH(LEFT(Cover!$C$11,3),$E$5:$P$5,0),1)),"X","")))</f>
        <v/>
      </c>
      <c r="J91" s="38" t="str">
        <f>IF($D91="Monthly","X",IF(AND($D91="Quarterly",MOD(6-IFERROR(MATCH(LEFT(Cover!$C$10,3),$E$5:$P$5,0),1),3)=0),"X",IF(AND($D91="Annually",6=IFERROR(MATCH(LEFT(Cover!$C$11,3),$E$5:$P$5,0),1)),"X","")))</f>
        <v/>
      </c>
      <c r="K91" s="38" t="str">
        <f>IF($D91="Monthly","X",IF(AND($D91="Quarterly",MOD(7-IFERROR(MATCH(LEFT(Cover!$C$10,3),$E$5:$P$5,0),1),3)=0),"X",IF(AND($D91="Annually",7=IFERROR(MATCH(LEFT(Cover!$C$11,3),$E$5:$P$5,0),1)),"X","")))</f>
        <v>X</v>
      </c>
      <c r="L91" s="38" t="str">
        <f>IF($D91="Monthly","X",IF(AND($D91="Quarterly",MOD(8-IFERROR(MATCH(LEFT(Cover!$C$10,3),$E$5:$P$5,0),1),3)=0),"X",IF(AND($D91="Annually",8=IFERROR(MATCH(LEFT(Cover!$C$11,3),$E$5:$P$5,0),1)),"X","")))</f>
        <v/>
      </c>
      <c r="M91" s="38" t="str">
        <f>IF($D91="Monthly","X",IF(AND($D91="Quarterly",MOD(9-IFERROR(MATCH(LEFT(Cover!$C$10,3),$E$5:$P$5,0),1),3)=0),"X",IF(AND($D91="Annually",9=IFERROR(MATCH(LEFT(Cover!$C$11,3),$E$5:$P$5,0),1)),"X","")))</f>
        <v/>
      </c>
      <c r="N91" s="38" t="str">
        <f>IF($D91="Monthly","X",IF(AND($D91="Quarterly",MOD(10-IFERROR(MATCH(LEFT(Cover!$C$10,3),$E$5:$P$5,0),1),3)=0),"X",IF(AND($D91="Annually",10=IFERROR(MATCH(LEFT(Cover!$C$11,3),$E$5:$P$5,0),1)),"X","")))</f>
        <v>X</v>
      </c>
      <c r="O91" s="38" t="str">
        <f>IF($D91="Monthly","X",IF(AND($D91="Quarterly",MOD(11-IFERROR(MATCH(LEFT(Cover!$C$10,3),$E$5:$P$5,0),1),3)=0),"X",IF(AND($D91="Annually",11=IFERROR(MATCH(LEFT(Cover!$C$11,3),$E$5:$P$5,0),1)),"X","")))</f>
        <v/>
      </c>
      <c r="P91" s="38" t="str">
        <f>IF($D91="Monthly","X",IF(AND($D91="Quarterly",MOD(12-IFERROR(MATCH(LEFT(Cover!$C$10,3),$E$5:$P$5,0),1),3)=0),"X",IF(AND($D91="Annually",12=IFERROR(MATCH(LEFT(Cover!$C$11,3),$E$5:$P$5,0),1)),"X","")))</f>
        <v/>
      </c>
    </row>
    <row r="92">
      <c r="A92" s="27" t="n">
        <v>87</v>
      </c>
      <c r="B92" s="28" t="inlineStr">
        <is>
          <t>Hydraulic systems</t>
        </is>
      </c>
      <c r="C92" s="28" t="inlineStr">
        <is>
          <t>Check the pump to motor coupling and alignment</t>
        </is>
      </c>
      <c r="D92" s="28" t="inlineStr">
        <is>
          <t>Quarterly</t>
        </is>
      </c>
      <c r="E92" s="38" t="str">
        <f>IF($D92="Monthly","X",IF(AND($D92="Quarterly",MOD(1-IFERROR(MATCH(LEFT(Cover!$C$10,3),$E$5:$P$5,0),1),3)=0),"X",IF(AND($D92="Annually",1=IFERROR(MATCH(LEFT(Cover!$C$11,3),$E$5:$P$5,0),1)),"X","")))</f>
        <v>X</v>
      </c>
      <c r="F92" s="38" t="str">
        <f>IF($D92="Monthly","X",IF(AND($D92="Quarterly",MOD(2-IFERROR(MATCH(LEFT(Cover!$C$10,3),$E$5:$P$5,0),1),3)=0),"X",IF(AND($D92="Annually",2=IFERROR(MATCH(LEFT(Cover!$C$11,3),$E$5:$P$5,0),1)),"X","")))</f>
        <v/>
      </c>
      <c r="G92" s="38" t="str">
        <f>IF($D92="Monthly","X",IF(AND($D92="Quarterly",MOD(3-IFERROR(MATCH(LEFT(Cover!$C$10,3),$E$5:$P$5,0),1),3)=0),"X",IF(AND($D92="Annually",3=IFERROR(MATCH(LEFT(Cover!$C$11,3),$E$5:$P$5,0),1)),"X","")))</f>
        <v/>
      </c>
      <c r="H92" s="38" t="str">
        <f>IF($D92="Monthly","X",IF(AND($D92="Quarterly",MOD(4-IFERROR(MATCH(LEFT(Cover!$C$10,3),$E$5:$P$5,0),1),3)=0),"X",IF(AND($D92="Annually",4=IFERROR(MATCH(LEFT(Cover!$C$11,3),$E$5:$P$5,0),1)),"X","")))</f>
        <v>X</v>
      </c>
      <c r="I92" s="38" t="str">
        <f>IF($D92="Monthly","X",IF(AND($D92="Quarterly",MOD(5-IFERROR(MATCH(LEFT(Cover!$C$10,3),$E$5:$P$5,0),1),3)=0),"X",IF(AND($D92="Annually",5=IFERROR(MATCH(LEFT(Cover!$C$11,3),$E$5:$P$5,0),1)),"X","")))</f>
        <v/>
      </c>
      <c r="J92" s="38" t="str">
        <f>IF($D92="Monthly","X",IF(AND($D92="Quarterly",MOD(6-IFERROR(MATCH(LEFT(Cover!$C$10,3),$E$5:$P$5,0),1),3)=0),"X",IF(AND($D92="Annually",6=IFERROR(MATCH(LEFT(Cover!$C$11,3),$E$5:$P$5,0),1)),"X","")))</f>
        <v/>
      </c>
      <c r="K92" s="38" t="str">
        <f>IF($D92="Monthly","X",IF(AND($D92="Quarterly",MOD(7-IFERROR(MATCH(LEFT(Cover!$C$10,3),$E$5:$P$5,0),1),3)=0),"X",IF(AND($D92="Annually",7=IFERROR(MATCH(LEFT(Cover!$C$11,3),$E$5:$P$5,0),1)),"X","")))</f>
        <v>X</v>
      </c>
      <c r="L92" s="38" t="str">
        <f>IF($D92="Monthly","X",IF(AND($D92="Quarterly",MOD(8-IFERROR(MATCH(LEFT(Cover!$C$10,3),$E$5:$P$5,0),1),3)=0),"X",IF(AND($D92="Annually",8=IFERROR(MATCH(LEFT(Cover!$C$11,3),$E$5:$P$5,0),1)),"X","")))</f>
        <v/>
      </c>
      <c r="M92" s="38" t="str">
        <f>IF($D92="Monthly","X",IF(AND($D92="Quarterly",MOD(9-IFERROR(MATCH(LEFT(Cover!$C$10,3),$E$5:$P$5,0),1),3)=0),"X",IF(AND($D92="Annually",9=IFERROR(MATCH(LEFT(Cover!$C$11,3),$E$5:$P$5,0),1)),"X","")))</f>
        <v/>
      </c>
      <c r="N92" s="38" t="str">
        <f>IF($D92="Monthly","X",IF(AND($D92="Quarterly",MOD(10-IFERROR(MATCH(LEFT(Cover!$C$10,3),$E$5:$P$5,0),1),3)=0),"X",IF(AND($D92="Annually",10=IFERROR(MATCH(LEFT(Cover!$C$11,3),$E$5:$P$5,0),1)),"X","")))</f>
        <v>X</v>
      </c>
      <c r="O92" s="38" t="str">
        <f>IF($D92="Monthly","X",IF(AND($D92="Quarterly",MOD(11-IFERROR(MATCH(LEFT(Cover!$C$10,3),$E$5:$P$5,0),1),3)=0),"X",IF(AND($D92="Annually",11=IFERROR(MATCH(LEFT(Cover!$C$11,3),$E$5:$P$5,0),1)),"X","")))</f>
        <v/>
      </c>
      <c r="P92" s="38" t="str">
        <f>IF($D92="Monthly","X",IF(AND($D92="Quarterly",MOD(12-IFERROR(MATCH(LEFT(Cover!$C$10,3),$E$5:$P$5,0),1),3)=0),"X",IF(AND($D92="Annually",12=IFERROR(MATCH(LEFT(Cover!$C$11,3),$E$5:$P$5,0),1)),"X","")))</f>
        <v/>
      </c>
    </row>
    <row r="93">
      <c r="A93" s="27" t="n">
        <v>88</v>
      </c>
      <c r="B93" s="28" t="inlineStr">
        <is>
          <t>Hydraulic systems</t>
        </is>
      </c>
      <c r="C93" s="28" t="inlineStr">
        <is>
          <t>Change the oil if the analysis calls for it</t>
        </is>
      </c>
      <c r="D93" s="28" t="inlineStr">
        <is>
          <t>Annually</t>
        </is>
      </c>
      <c r="E93" s="38" t="str">
        <f>IF($D93="Monthly","X",IF(AND($D93="Quarterly",MOD(1-IFERROR(MATCH(LEFT(Cover!$C$10,3),$E$5:$P$5,0),1),3)=0),"X",IF(AND($D93="Annually",1=IFERROR(MATCH(LEFT(Cover!$C$11,3),$E$5:$P$5,0),1)),"X","")))</f>
        <v>X</v>
      </c>
      <c r="F93" s="38" t="str">
        <f>IF($D93="Monthly","X",IF(AND($D93="Quarterly",MOD(2-IFERROR(MATCH(LEFT(Cover!$C$10,3),$E$5:$P$5,0),1),3)=0),"X",IF(AND($D93="Annually",2=IFERROR(MATCH(LEFT(Cover!$C$11,3),$E$5:$P$5,0),1)),"X","")))</f>
        <v/>
      </c>
      <c r="G93" s="38" t="str">
        <f>IF($D93="Monthly","X",IF(AND($D93="Quarterly",MOD(3-IFERROR(MATCH(LEFT(Cover!$C$10,3),$E$5:$P$5,0),1),3)=0),"X",IF(AND($D93="Annually",3=IFERROR(MATCH(LEFT(Cover!$C$11,3),$E$5:$P$5,0),1)),"X","")))</f>
        <v/>
      </c>
      <c r="H93" s="38" t="str">
        <f>IF($D93="Monthly","X",IF(AND($D93="Quarterly",MOD(4-IFERROR(MATCH(LEFT(Cover!$C$10,3),$E$5:$P$5,0),1),3)=0),"X",IF(AND($D93="Annually",4=IFERROR(MATCH(LEFT(Cover!$C$11,3),$E$5:$P$5,0),1)),"X","")))</f>
        <v/>
      </c>
      <c r="I93" s="38" t="str">
        <f>IF($D93="Monthly","X",IF(AND($D93="Quarterly",MOD(5-IFERROR(MATCH(LEFT(Cover!$C$10,3),$E$5:$P$5,0),1),3)=0),"X",IF(AND($D93="Annually",5=IFERROR(MATCH(LEFT(Cover!$C$11,3),$E$5:$P$5,0),1)),"X","")))</f>
        <v/>
      </c>
      <c r="J93" s="38" t="str">
        <f>IF($D93="Monthly","X",IF(AND($D93="Quarterly",MOD(6-IFERROR(MATCH(LEFT(Cover!$C$10,3),$E$5:$P$5,0),1),3)=0),"X",IF(AND($D93="Annually",6=IFERROR(MATCH(LEFT(Cover!$C$11,3),$E$5:$P$5,0),1)),"X","")))</f>
        <v/>
      </c>
      <c r="K93" s="38" t="str">
        <f>IF($D93="Monthly","X",IF(AND($D93="Quarterly",MOD(7-IFERROR(MATCH(LEFT(Cover!$C$10,3),$E$5:$P$5,0),1),3)=0),"X",IF(AND($D93="Annually",7=IFERROR(MATCH(LEFT(Cover!$C$11,3),$E$5:$P$5,0),1)),"X","")))</f>
        <v/>
      </c>
      <c r="L93" s="38" t="str">
        <f>IF($D93="Monthly","X",IF(AND($D93="Quarterly",MOD(8-IFERROR(MATCH(LEFT(Cover!$C$10,3),$E$5:$P$5,0),1),3)=0),"X",IF(AND($D93="Annually",8=IFERROR(MATCH(LEFT(Cover!$C$11,3),$E$5:$P$5,0),1)),"X","")))</f>
        <v/>
      </c>
      <c r="M93" s="38" t="str">
        <f>IF($D93="Monthly","X",IF(AND($D93="Quarterly",MOD(9-IFERROR(MATCH(LEFT(Cover!$C$10,3),$E$5:$P$5,0),1),3)=0),"X",IF(AND($D93="Annually",9=IFERROR(MATCH(LEFT(Cover!$C$11,3),$E$5:$P$5,0),1)),"X","")))</f>
        <v/>
      </c>
      <c r="N93" s="38" t="str">
        <f>IF($D93="Monthly","X",IF(AND($D93="Quarterly",MOD(10-IFERROR(MATCH(LEFT(Cover!$C$10,3),$E$5:$P$5,0),1),3)=0),"X",IF(AND($D93="Annually",10=IFERROR(MATCH(LEFT(Cover!$C$11,3),$E$5:$P$5,0),1)),"X","")))</f>
        <v/>
      </c>
      <c r="O93" s="38" t="str">
        <f>IF($D93="Monthly","X",IF(AND($D93="Quarterly",MOD(11-IFERROR(MATCH(LEFT(Cover!$C$10,3),$E$5:$P$5,0),1),3)=0),"X",IF(AND($D93="Annually",11=IFERROR(MATCH(LEFT(Cover!$C$11,3),$E$5:$P$5,0),1)),"X","")))</f>
        <v/>
      </c>
      <c r="P93" s="38" t="str">
        <f>IF($D93="Monthly","X",IF(AND($D93="Quarterly",MOD(12-IFERROR(MATCH(LEFT(Cover!$C$10,3),$E$5:$P$5,0),1),3)=0),"X",IF(AND($D93="Annually",12=IFERROR(MATCH(LEFT(Cover!$C$11,3),$E$5:$P$5,0),1)),"X","")))</f>
        <v/>
      </c>
    </row>
    <row r="94">
      <c r="A94" s="27" t="n">
        <v>89</v>
      </c>
      <c r="B94" s="28" t="inlineStr">
        <is>
          <t>Hydraulic systems</t>
        </is>
      </c>
      <c r="C94" s="28" t="inlineStr">
        <is>
          <t>Inspect and clean the inside of the reservoir</t>
        </is>
      </c>
      <c r="D94" s="28" t="inlineStr">
        <is>
          <t>Annually</t>
        </is>
      </c>
      <c r="E94" s="38" t="str">
        <f>IF($D94="Monthly","X",IF(AND($D94="Quarterly",MOD(1-IFERROR(MATCH(LEFT(Cover!$C$10,3),$E$5:$P$5,0),1),3)=0),"X",IF(AND($D94="Annually",1=IFERROR(MATCH(LEFT(Cover!$C$11,3),$E$5:$P$5,0),1)),"X","")))</f>
        <v>X</v>
      </c>
      <c r="F94" s="38" t="str">
        <f>IF($D94="Monthly","X",IF(AND($D94="Quarterly",MOD(2-IFERROR(MATCH(LEFT(Cover!$C$10,3),$E$5:$P$5,0),1),3)=0),"X",IF(AND($D94="Annually",2=IFERROR(MATCH(LEFT(Cover!$C$11,3),$E$5:$P$5,0),1)),"X","")))</f>
        <v/>
      </c>
      <c r="G94" s="38" t="str">
        <f>IF($D94="Monthly","X",IF(AND($D94="Quarterly",MOD(3-IFERROR(MATCH(LEFT(Cover!$C$10,3),$E$5:$P$5,0),1),3)=0),"X",IF(AND($D94="Annually",3=IFERROR(MATCH(LEFT(Cover!$C$11,3),$E$5:$P$5,0),1)),"X","")))</f>
        <v/>
      </c>
      <c r="H94" s="38" t="str">
        <f>IF($D94="Monthly","X",IF(AND($D94="Quarterly",MOD(4-IFERROR(MATCH(LEFT(Cover!$C$10,3),$E$5:$P$5,0),1),3)=0),"X",IF(AND($D94="Annually",4=IFERROR(MATCH(LEFT(Cover!$C$11,3),$E$5:$P$5,0),1)),"X","")))</f>
        <v/>
      </c>
      <c r="I94" s="38" t="str">
        <f>IF($D94="Monthly","X",IF(AND($D94="Quarterly",MOD(5-IFERROR(MATCH(LEFT(Cover!$C$10,3),$E$5:$P$5,0),1),3)=0),"X",IF(AND($D94="Annually",5=IFERROR(MATCH(LEFT(Cover!$C$11,3),$E$5:$P$5,0),1)),"X","")))</f>
        <v/>
      </c>
      <c r="J94" s="38" t="str">
        <f>IF($D94="Monthly","X",IF(AND($D94="Quarterly",MOD(6-IFERROR(MATCH(LEFT(Cover!$C$10,3),$E$5:$P$5,0),1),3)=0),"X",IF(AND($D94="Annually",6=IFERROR(MATCH(LEFT(Cover!$C$11,3),$E$5:$P$5,0),1)),"X","")))</f>
        <v/>
      </c>
      <c r="K94" s="38" t="str">
        <f>IF($D94="Monthly","X",IF(AND($D94="Quarterly",MOD(7-IFERROR(MATCH(LEFT(Cover!$C$10,3),$E$5:$P$5,0),1),3)=0),"X",IF(AND($D94="Annually",7=IFERROR(MATCH(LEFT(Cover!$C$11,3),$E$5:$P$5,0),1)),"X","")))</f>
        <v/>
      </c>
      <c r="L94" s="38" t="str">
        <f>IF($D94="Monthly","X",IF(AND($D94="Quarterly",MOD(8-IFERROR(MATCH(LEFT(Cover!$C$10,3),$E$5:$P$5,0),1),3)=0),"X",IF(AND($D94="Annually",8=IFERROR(MATCH(LEFT(Cover!$C$11,3),$E$5:$P$5,0),1)),"X","")))</f>
        <v/>
      </c>
      <c r="M94" s="38" t="str">
        <f>IF($D94="Monthly","X",IF(AND($D94="Quarterly",MOD(9-IFERROR(MATCH(LEFT(Cover!$C$10,3),$E$5:$P$5,0),1),3)=0),"X",IF(AND($D94="Annually",9=IFERROR(MATCH(LEFT(Cover!$C$11,3),$E$5:$P$5,0),1)),"X","")))</f>
        <v/>
      </c>
      <c r="N94" s="38" t="str">
        <f>IF($D94="Monthly","X",IF(AND($D94="Quarterly",MOD(10-IFERROR(MATCH(LEFT(Cover!$C$10,3),$E$5:$P$5,0),1),3)=0),"X",IF(AND($D94="Annually",10=IFERROR(MATCH(LEFT(Cover!$C$11,3),$E$5:$P$5,0),1)),"X","")))</f>
        <v/>
      </c>
      <c r="O94" s="38" t="str">
        <f>IF($D94="Monthly","X",IF(AND($D94="Quarterly",MOD(11-IFERROR(MATCH(LEFT(Cover!$C$10,3),$E$5:$P$5,0),1),3)=0),"X",IF(AND($D94="Annually",11=IFERROR(MATCH(LEFT(Cover!$C$11,3),$E$5:$P$5,0),1)),"X","")))</f>
        <v/>
      </c>
      <c r="P94" s="38" t="str">
        <f>IF($D94="Monthly","X",IF(AND($D94="Quarterly",MOD(12-IFERROR(MATCH(LEFT(Cover!$C$10,3),$E$5:$P$5,0),1),3)=0),"X",IF(AND($D94="Annually",12=IFERROR(MATCH(LEFT(Cover!$C$11,3),$E$5:$P$5,0),1)),"X","")))</f>
        <v/>
      </c>
    </row>
    <row r="95">
      <c r="A95" s="27" t="n">
        <v>90</v>
      </c>
      <c r="B95" s="28" t="inlineStr">
        <is>
          <t>Hydraulic systems</t>
        </is>
      </c>
      <c r="C95" s="28" t="inlineStr">
        <is>
          <t>Replace hoses that are damaged or past the service life the hose maker gives</t>
        </is>
      </c>
      <c r="D95" s="28" t="inlineStr">
        <is>
          <t>Annually</t>
        </is>
      </c>
      <c r="E95" s="38" t="str">
        <f>IF($D95="Monthly","X",IF(AND($D95="Quarterly",MOD(1-IFERROR(MATCH(LEFT(Cover!$C$10,3),$E$5:$P$5,0),1),3)=0),"X",IF(AND($D95="Annually",1=IFERROR(MATCH(LEFT(Cover!$C$11,3),$E$5:$P$5,0),1)),"X","")))</f>
        <v>X</v>
      </c>
      <c r="F95" s="38" t="str">
        <f>IF($D95="Monthly","X",IF(AND($D95="Quarterly",MOD(2-IFERROR(MATCH(LEFT(Cover!$C$10,3),$E$5:$P$5,0),1),3)=0),"X",IF(AND($D95="Annually",2=IFERROR(MATCH(LEFT(Cover!$C$11,3),$E$5:$P$5,0),1)),"X","")))</f>
        <v/>
      </c>
      <c r="G95" s="38" t="str">
        <f>IF($D95="Monthly","X",IF(AND($D95="Quarterly",MOD(3-IFERROR(MATCH(LEFT(Cover!$C$10,3),$E$5:$P$5,0),1),3)=0),"X",IF(AND($D95="Annually",3=IFERROR(MATCH(LEFT(Cover!$C$11,3),$E$5:$P$5,0),1)),"X","")))</f>
        <v/>
      </c>
      <c r="H95" s="38" t="str">
        <f>IF($D95="Monthly","X",IF(AND($D95="Quarterly",MOD(4-IFERROR(MATCH(LEFT(Cover!$C$10,3),$E$5:$P$5,0),1),3)=0),"X",IF(AND($D95="Annually",4=IFERROR(MATCH(LEFT(Cover!$C$11,3),$E$5:$P$5,0),1)),"X","")))</f>
        <v/>
      </c>
      <c r="I95" s="38" t="str">
        <f>IF($D95="Monthly","X",IF(AND($D95="Quarterly",MOD(5-IFERROR(MATCH(LEFT(Cover!$C$10,3),$E$5:$P$5,0),1),3)=0),"X",IF(AND($D95="Annually",5=IFERROR(MATCH(LEFT(Cover!$C$11,3),$E$5:$P$5,0),1)),"X","")))</f>
        <v/>
      </c>
      <c r="J95" s="38" t="str">
        <f>IF($D95="Monthly","X",IF(AND($D95="Quarterly",MOD(6-IFERROR(MATCH(LEFT(Cover!$C$10,3),$E$5:$P$5,0),1),3)=0),"X",IF(AND($D95="Annually",6=IFERROR(MATCH(LEFT(Cover!$C$11,3),$E$5:$P$5,0),1)),"X","")))</f>
        <v/>
      </c>
      <c r="K95" s="38" t="str">
        <f>IF($D95="Monthly","X",IF(AND($D95="Quarterly",MOD(7-IFERROR(MATCH(LEFT(Cover!$C$10,3),$E$5:$P$5,0),1),3)=0),"X",IF(AND($D95="Annually",7=IFERROR(MATCH(LEFT(Cover!$C$11,3),$E$5:$P$5,0),1)),"X","")))</f>
        <v/>
      </c>
      <c r="L95" s="38" t="str">
        <f>IF($D95="Monthly","X",IF(AND($D95="Quarterly",MOD(8-IFERROR(MATCH(LEFT(Cover!$C$10,3),$E$5:$P$5,0),1),3)=0),"X",IF(AND($D95="Annually",8=IFERROR(MATCH(LEFT(Cover!$C$11,3),$E$5:$P$5,0),1)),"X","")))</f>
        <v/>
      </c>
      <c r="M95" s="38" t="str">
        <f>IF($D95="Monthly","X",IF(AND($D95="Quarterly",MOD(9-IFERROR(MATCH(LEFT(Cover!$C$10,3),$E$5:$P$5,0),1),3)=0),"X",IF(AND($D95="Annually",9=IFERROR(MATCH(LEFT(Cover!$C$11,3),$E$5:$P$5,0),1)),"X","")))</f>
        <v/>
      </c>
      <c r="N95" s="38" t="str">
        <f>IF($D95="Monthly","X",IF(AND($D95="Quarterly",MOD(10-IFERROR(MATCH(LEFT(Cover!$C$10,3),$E$5:$P$5,0),1),3)=0),"X",IF(AND($D95="Annually",10=IFERROR(MATCH(LEFT(Cover!$C$11,3),$E$5:$P$5,0),1)),"X","")))</f>
        <v/>
      </c>
      <c r="O95" s="38" t="str">
        <f>IF($D95="Monthly","X",IF(AND($D95="Quarterly",MOD(11-IFERROR(MATCH(LEFT(Cover!$C$10,3),$E$5:$P$5,0),1),3)=0),"X",IF(AND($D95="Annually",11=IFERROR(MATCH(LEFT(Cover!$C$11,3),$E$5:$P$5,0),1)),"X","")))</f>
        <v/>
      </c>
      <c r="P95" s="38" t="str">
        <f>IF($D95="Monthly","X",IF(AND($D95="Quarterly",MOD(12-IFERROR(MATCH(LEFT(Cover!$C$10,3),$E$5:$P$5,0),1),3)=0),"X",IF(AND($D95="Annually",12=IFERROR(MATCH(LEFT(Cover!$C$11,3),$E$5:$P$5,0),1)),"X","")))</f>
        <v/>
      </c>
    </row>
    <row r="96">
      <c r="A96" s="30" t="n"/>
      <c r="B96" s="31" t="n"/>
      <c r="C96" s="31" t="n"/>
      <c r="D96" s="31" t="n"/>
      <c r="E96" s="37" t="str">
        <f>IF($D96="Monthly","X",IF(AND($D96="Quarterly",MOD(1-IFERROR(MATCH(LEFT(Cover!$C$10,3),$E$5:$P$5,0),1),3)=0),"X",IF(AND($D96="Annually",1=IFERROR(MATCH(LEFT(Cover!$C$11,3),$E$5:$P$5,0),1)),"X","")))</f>
        <v/>
      </c>
      <c r="F96" s="37" t="str">
        <f>IF($D96="Monthly","X",IF(AND($D96="Quarterly",MOD(2-IFERROR(MATCH(LEFT(Cover!$C$10,3),$E$5:$P$5,0),1),3)=0),"X",IF(AND($D96="Annually",2=IFERROR(MATCH(LEFT(Cover!$C$11,3),$E$5:$P$5,0),1)),"X","")))</f>
        <v/>
      </c>
      <c r="G96" s="37" t="str">
        <f>IF($D96="Monthly","X",IF(AND($D96="Quarterly",MOD(3-IFERROR(MATCH(LEFT(Cover!$C$10,3),$E$5:$P$5,0),1),3)=0),"X",IF(AND($D96="Annually",3=IFERROR(MATCH(LEFT(Cover!$C$11,3),$E$5:$P$5,0),1)),"X","")))</f>
        <v/>
      </c>
      <c r="H96" s="37" t="str">
        <f>IF($D96="Monthly","X",IF(AND($D96="Quarterly",MOD(4-IFERROR(MATCH(LEFT(Cover!$C$10,3),$E$5:$P$5,0),1),3)=0),"X",IF(AND($D96="Annually",4=IFERROR(MATCH(LEFT(Cover!$C$11,3),$E$5:$P$5,0),1)),"X","")))</f>
        <v/>
      </c>
      <c r="I96" s="37" t="str">
        <f>IF($D96="Monthly","X",IF(AND($D96="Quarterly",MOD(5-IFERROR(MATCH(LEFT(Cover!$C$10,3),$E$5:$P$5,0),1),3)=0),"X",IF(AND($D96="Annually",5=IFERROR(MATCH(LEFT(Cover!$C$11,3),$E$5:$P$5,0),1)),"X","")))</f>
        <v/>
      </c>
      <c r="J96" s="37" t="str">
        <f>IF($D96="Monthly","X",IF(AND($D96="Quarterly",MOD(6-IFERROR(MATCH(LEFT(Cover!$C$10,3),$E$5:$P$5,0),1),3)=0),"X",IF(AND($D96="Annually",6=IFERROR(MATCH(LEFT(Cover!$C$11,3),$E$5:$P$5,0),1)),"X","")))</f>
        <v/>
      </c>
      <c r="K96" s="37" t="str">
        <f>IF($D96="Monthly","X",IF(AND($D96="Quarterly",MOD(7-IFERROR(MATCH(LEFT(Cover!$C$10,3),$E$5:$P$5,0),1),3)=0),"X",IF(AND($D96="Annually",7=IFERROR(MATCH(LEFT(Cover!$C$11,3),$E$5:$P$5,0),1)),"X","")))</f>
        <v/>
      </c>
      <c r="L96" s="37" t="str">
        <f>IF($D96="Monthly","X",IF(AND($D96="Quarterly",MOD(8-IFERROR(MATCH(LEFT(Cover!$C$10,3),$E$5:$P$5,0),1),3)=0),"X",IF(AND($D96="Annually",8=IFERROR(MATCH(LEFT(Cover!$C$11,3),$E$5:$P$5,0),1)),"X","")))</f>
        <v/>
      </c>
      <c r="M96" s="37" t="str">
        <f>IF($D96="Monthly","X",IF(AND($D96="Quarterly",MOD(9-IFERROR(MATCH(LEFT(Cover!$C$10,3),$E$5:$P$5,0),1),3)=0),"X",IF(AND($D96="Annually",9=IFERROR(MATCH(LEFT(Cover!$C$11,3),$E$5:$P$5,0),1)),"X","")))</f>
        <v/>
      </c>
      <c r="N96" s="37" t="str">
        <f>IF($D96="Monthly","X",IF(AND($D96="Quarterly",MOD(10-IFERROR(MATCH(LEFT(Cover!$C$10,3),$E$5:$P$5,0),1),3)=0),"X",IF(AND($D96="Annually",10=IFERROR(MATCH(LEFT(Cover!$C$11,3),$E$5:$P$5,0),1)),"X","")))</f>
        <v/>
      </c>
      <c r="O96" s="37" t="str">
        <f>IF($D96="Monthly","X",IF(AND($D96="Quarterly",MOD(11-IFERROR(MATCH(LEFT(Cover!$C$10,3),$E$5:$P$5,0),1),3)=0),"X",IF(AND($D96="Annually",11=IFERROR(MATCH(LEFT(Cover!$C$11,3),$E$5:$P$5,0),1)),"X","")))</f>
        <v/>
      </c>
      <c r="P96" s="37" t="str">
        <f>IF($D96="Monthly","X",IF(AND($D96="Quarterly",MOD(12-IFERROR(MATCH(LEFT(Cover!$C$10,3),$E$5:$P$5,0),1),3)=0),"X",IF(AND($D96="Annually",12=IFERROR(MATCH(LEFT(Cover!$C$11,3),$E$5:$P$5,0),1)),"X","")))</f>
        <v/>
      </c>
    </row>
    <row r="97">
      <c r="A97" s="30" t="n"/>
      <c r="B97" s="31" t="n"/>
      <c r="C97" s="31" t="n"/>
      <c r="D97" s="31" t="n"/>
      <c r="E97" s="37" t="str">
        <f>IF($D97="Monthly","X",IF(AND($D97="Quarterly",MOD(1-IFERROR(MATCH(LEFT(Cover!$C$10,3),$E$5:$P$5,0),1),3)=0),"X",IF(AND($D97="Annually",1=IFERROR(MATCH(LEFT(Cover!$C$11,3),$E$5:$P$5,0),1)),"X","")))</f>
        <v/>
      </c>
      <c r="F97" s="37" t="str">
        <f>IF($D97="Monthly","X",IF(AND($D97="Quarterly",MOD(2-IFERROR(MATCH(LEFT(Cover!$C$10,3),$E$5:$P$5,0),1),3)=0),"X",IF(AND($D97="Annually",2=IFERROR(MATCH(LEFT(Cover!$C$11,3),$E$5:$P$5,0),1)),"X","")))</f>
        <v/>
      </c>
      <c r="G97" s="37" t="str">
        <f>IF($D97="Monthly","X",IF(AND($D97="Quarterly",MOD(3-IFERROR(MATCH(LEFT(Cover!$C$10,3),$E$5:$P$5,0),1),3)=0),"X",IF(AND($D97="Annually",3=IFERROR(MATCH(LEFT(Cover!$C$11,3),$E$5:$P$5,0),1)),"X","")))</f>
        <v/>
      </c>
      <c r="H97" s="37" t="str">
        <f>IF($D97="Monthly","X",IF(AND($D97="Quarterly",MOD(4-IFERROR(MATCH(LEFT(Cover!$C$10,3),$E$5:$P$5,0),1),3)=0),"X",IF(AND($D97="Annually",4=IFERROR(MATCH(LEFT(Cover!$C$11,3),$E$5:$P$5,0),1)),"X","")))</f>
        <v/>
      </c>
      <c r="I97" s="37" t="str">
        <f>IF($D97="Monthly","X",IF(AND($D97="Quarterly",MOD(5-IFERROR(MATCH(LEFT(Cover!$C$10,3),$E$5:$P$5,0),1),3)=0),"X",IF(AND($D97="Annually",5=IFERROR(MATCH(LEFT(Cover!$C$11,3),$E$5:$P$5,0),1)),"X","")))</f>
        <v/>
      </c>
      <c r="J97" s="37" t="str">
        <f>IF($D97="Monthly","X",IF(AND($D97="Quarterly",MOD(6-IFERROR(MATCH(LEFT(Cover!$C$10,3),$E$5:$P$5,0),1),3)=0),"X",IF(AND($D97="Annually",6=IFERROR(MATCH(LEFT(Cover!$C$11,3),$E$5:$P$5,0),1)),"X","")))</f>
        <v/>
      </c>
      <c r="K97" s="37" t="str">
        <f>IF($D97="Monthly","X",IF(AND($D97="Quarterly",MOD(7-IFERROR(MATCH(LEFT(Cover!$C$10,3),$E$5:$P$5,0),1),3)=0),"X",IF(AND($D97="Annually",7=IFERROR(MATCH(LEFT(Cover!$C$11,3),$E$5:$P$5,0),1)),"X","")))</f>
        <v/>
      </c>
      <c r="L97" s="37" t="str">
        <f>IF($D97="Monthly","X",IF(AND($D97="Quarterly",MOD(8-IFERROR(MATCH(LEFT(Cover!$C$10,3),$E$5:$P$5,0),1),3)=0),"X",IF(AND($D97="Annually",8=IFERROR(MATCH(LEFT(Cover!$C$11,3),$E$5:$P$5,0),1)),"X","")))</f>
        <v/>
      </c>
      <c r="M97" s="37" t="str">
        <f>IF($D97="Monthly","X",IF(AND($D97="Quarterly",MOD(9-IFERROR(MATCH(LEFT(Cover!$C$10,3),$E$5:$P$5,0),1),3)=0),"X",IF(AND($D97="Annually",9=IFERROR(MATCH(LEFT(Cover!$C$11,3),$E$5:$P$5,0),1)),"X","")))</f>
        <v/>
      </c>
      <c r="N97" s="37" t="str">
        <f>IF($D97="Monthly","X",IF(AND($D97="Quarterly",MOD(10-IFERROR(MATCH(LEFT(Cover!$C$10,3),$E$5:$P$5,0),1),3)=0),"X",IF(AND($D97="Annually",10=IFERROR(MATCH(LEFT(Cover!$C$11,3),$E$5:$P$5,0),1)),"X","")))</f>
        <v/>
      </c>
      <c r="O97" s="37" t="str">
        <f>IF($D97="Monthly","X",IF(AND($D97="Quarterly",MOD(11-IFERROR(MATCH(LEFT(Cover!$C$10,3),$E$5:$P$5,0),1),3)=0),"X",IF(AND($D97="Annually",11=IFERROR(MATCH(LEFT(Cover!$C$11,3),$E$5:$P$5,0),1)),"X","")))</f>
        <v/>
      </c>
      <c r="P97" s="37" t="str">
        <f>IF($D97="Monthly","X",IF(AND($D97="Quarterly",MOD(12-IFERROR(MATCH(LEFT(Cover!$C$10,3),$E$5:$P$5,0),1),3)=0),"X",IF(AND($D97="Annually",12=IFERROR(MATCH(LEFT(Cover!$C$11,3),$E$5:$P$5,0),1)),"X","")))</f>
        <v/>
      </c>
    </row>
    <row r="98">
      <c r="A98" s="30" t="n"/>
      <c r="B98" s="31" t="n"/>
      <c r="C98" s="31" t="n"/>
      <c r="D98" s="31" t="n"/>
      <c r="E98" s="37" t="str">
        <f>IF($D98="Monthly","X",IF(AND($D98="Quarterly",MOD(1-IFERROR(MATCH(LEFT(Cover!$C$10,3),$E$5:$P$5,0),1),3)=0),"X",IF(AND($D98="Annually",1=IFERROR(MATCH(LEFT(Cover!$C$11,3),$E$5:$P$5,0),1)),"X","")))</f>
        <v/>
      </c>
      <c r="F98" s="37" t="str">
        <f>IF($D98="Monthly","X",IF(AND($D98="Quarterly",MOD(2-IFERROR(MATCH(LEFT(Cover!$C$10,3),$E$5:$P$5,0),1),3)=0),"X",IF(AND($D98="Annually",2=IFERROR(MATCH(LEFT(Cover!$C$11,3),$E$5:$P$5,0),1)),"X","")))</f>
        <v/>
      </c>
      <c r="G98" s="37" t="str">
        <f>IF($D98="Monthly","X",IF(AND($D98="Quarterly",MOD(3-IFERROR(MATCH(LEFT(Cover!$C$10,3),$E$5:$P$5,0),1),3)=0),"X",IF(AND($D98="Annually",3=IFERROR(MATCH(LEFT(Cover!$C$11,3),$E$5:$P$5,0),1)),"X","")))</f>
        <v/>
      </c>
      <c r="H98" s="37" t="str">
        <f>IF($D98="Monthly","X",IF(AND($D98="Quarterly",MOD(4-IFERROR(MATCH(LEFT(Cover!$C$10,3),$E$5:$P$5,0),1),3)=0),"X",IF(AND($D98="Annually",4=IFERROR(MATCH(LEFT(Cover!$C$11,3),$E$5:$P$5,0),1)),"X","")))</f>
        <v/>
      </c>
      <c r="I98" s="37" t="str">
        <f>IF($D98="Monthly","X",IF(AND($D98="Quarterly",MOD(5-IFERROR(MATCH(LEFT(Cover!$C$10,3),$E$5:$P$5,0),1),3)=0),"X",IF(AND($D98="Annually",5=IFERROR(MATCH(LEFT(Cover!$C$11,3),$E$5:$P$5,0),1)),"X","")))</f>
        <v/>
      </c>
      <c r="J98" s="37" t="str">
        <f>IF($D98="Monthly","X",IF(AND($D98="Quarterly",MOD(6-IFERROR(MATCH(LEFT(Cover!$C$10,3),$E$5:$P$5,0),1),3)=0),"X",IF(AND($D98="Annually",6=IFERROR(MATCH(LEFT(Cover!$C$11,3),$E$5:$P$5,0),1)),"X","")))</f>
        <v/>
      </c>
      <c r="K98" s="37" t="str">
        <f>IF($D98="Monthly","X",IF(AND($D98="Quarterly",MOD(7-IFERROR(MATCH(LEFT(Cover!$C$10,3),$E$5:$P$5,0),1),3)=0),"X",IF(AND($D98="Annually",7=IFERROR(MATCH(LEFT(Cover!$C$11,3),$E$5:$P$5,0),1)),"X","")))</f>
        <v/>
      </c>
      <c r="L98" s="37" t="str">
        <f>IF($D98="Monthly","X",IF(AND($D98="Quarterly",MOD(8-IFERROR(MATCH(LEFT(Cover!$C$10,3),$E$5:$P$5,0),1),3)=0),"X",IF(AND($D98="Annually",8=IFERROR(MATCH(LEFT(Cover!$C$11,3),$E$5:$P$5,0),1)),"X","")))</f>
        <v/>
      </c>
      <c r="M98" s="37" t="str">
        <f>IF($D98="Monthly","X",IF(AND($D98="Quarterly",MOD(9-IFERROR(MATCH(LEFT(Cover!$C$10,3),$E$5:$P$5,0),1),3)=0),"X",IF(AND($D98="Annually",9=IFERROR(MATCH(LEFT(Cover!$C$11,3),$E$5:$P$5,0),1)),"X","")))</f>
        <v/>
      </c>
      <c r="N98" s="37" t="str">
        <f>IF($D98="Monthly","X",IF(AND($D98="Quarterly",MOD(10-IFERROR(MATCH(LEFT(Cover!$C$10,3),$E$5:$P$5,0),1),3)=0),"X",IF(AND($D98="Annually",10=IFERROR(MATCH(LEFT(Cover!$C$11,3),$E$5:$P$5,0),1)),"X","")))</f>
        <v/>
      </c>
      <c r="O98" s="37" t="str">
        <f>IF($D98="Monthly","X",IF(AND($D98="Quarterly",MOD(11-IFERROR(MATCH(LEFT(Cover!$C$10,3),$E$5:$P$5,0),1),3)=0),"X",IF(AND($D98="Annually",11=IFERROR(MATCH(LEFT(Cover!$C$11,3),$E$5:$P$5,0),1)),"X","")))</f>
        <v/>
      </c>
      <c r="P98" s="37" t="str">
        <f>IF($D98="Monthly","X",IF(AND($D98="Quarterly",MOD(12-IFERROR(MATCH(LEFT(Cover!$C$10,3),$E$5:$P$5,0),1),3)=0),"X",IF(AND($D98="Annually",12=IFERROR(MATCH(LEFT(Cover!$C$11,3),$E$5:$P$5,0),1)),"X","")))</f>
        <v/>
      </c>
    </row>
    <row r="99">
      <c r="A99" s="30" t="n"/>
      <c r="B99" s="31" t="n"/>
      <c r="C99" s="31" t="n"/>
      <c r="D99" s="31" t="n"/>
      <c r="E99" s="37" t="str">
        <f>IF($D99="Monthly","X",IF(AND($D99="Quarterly",MOD(1-IFERROR(MATCH(LEFT(Cover!$C$10,3),$E$5:$P$5,0),1),3)=0),"X",IF(AND($D99="Annually",1=IFERROR(MATCH(LEFT(Cover!$C$11,3),$E$5:$P$5,0),1)),"X","")))</f>
        <v/>
      </c>
      <c r="F99" s="37" t="str">
        <f>IF($D99="Monthly","X",IF(AND($D99="Quarterly",MOD(2-IFERROR(MATCH(LEFT(Cover!$C$10,3),$E$5:$P$5,0),1),3)=0),"X",IF(AND($D99="Annually",2=IFERROR(MATCH(LEFT(Cover!$C$11,3),$E$5:$P$5,0),1)),"X","")))</f>
        <v/>
      </c>
      <c r="G99" s="37" t="str">
        <f>IF($D99="Monthly","X",IF(AND($D99="Quarterly",MOD(3-IFERROR(MATCH(LEFT(Cover!$C$10,3),$E$5:$P$5,0),1),3)=0),"X",IF(AND($D99="Annually",3=IFERROR(MATCH(LEFT(Cover!$C$11,3),$E$5:$P$5,0),1)),"X","")))</f>
        <v/>
      </c>
      <c r="H99" s="37" t="str">
        <f>IF($D99="Monthly","X",IF(AND($D99="Quarterly",MOD(4-IFERROR(MATCH(LEFT(Cover!$C$10,3),$E$5:$P$5,0),1),3)=0),"X",IF(AND($D99="Annually",4=IFERROR(MATCH(LEFT(Cover!$C$11,3),$E$5:$P$5,0),1)),"X","")))</f>
        <v/>
      </c>
      <c r="I99" s="37" t="str">
        <f>IF($D99="Monthly","X",IF(AND($D99="Quarterly",MOD(5-IFERROR(MATCH(LEFT(Cover!$C$10,3),$E$5:$P$5,0),1),3)=0),"X",IF(AND($D99="Annually",5=IFERROR(MATCH(LEFT(Cover!$C$11,3),$E$5:$P$5,0),1)),"X","")))</f>
        <v/>
      </c>
      <c r="J99" s="37" t="str">
        <f>IF($D99="Monthly","X",IF(AND($D99="Quarterly",MOD(6-IFERROR(MATCH(LEFT(Cover!$C$10,3),$E$5:$P$5,0),1),3)=0),"X",IF(AND($D99="Annually",6=IFERROR(MATCH(LEFT(Cover!$C$11,3),$E$5:$P$5,0),1)),"X","")))</f>
        <v/>
      </c>
      <c r="K99" s="37" t="str">
        <f>IF($D99="Monthly","X",IF(AND($D99="Quarterly",MOD(7-IFERROR(MATCH(LEFT(Cover!$C$10,3),$E$5:$P$5,0),1),3)=0),"X",IF(AND($D99="Annually",7=IFERROR(MATCH(LEFT(Cover!$C$11,3),$E$5:$P$5,0),1)),"X","")))</f>
        <v/>
      </c>
      <c r="L99" s="37" t="str">
        <f>IF($D99="Monthly","X",IF(AND($D99="Quarterly",MOD(8-IFERROR(MATCH(LEFT(Cover!$C$10,3),$E$5:$P$5,0),1),3)=0),"X",IF(AND($D99="Annually",8=IFERROR(MATCH(LEFT(Cover!$C$11,3),$E$5:$P$5,0),1)),"X","")))</f>
        <v/>
      </c>
      <c r="M99" s="37" t="str">
        <f>IF($D99="Monthly","X",IF(AND($D99="Quarterly",MOD(9-IFERROR(MATCH(LEFT(Cover!$C$10,3),$E$5:$P$5,0),1),3)=0),"X",IF(AND($D99="Annually",9=IFERROR(MATCH(LEFT(Cover!$C$11,3),$E$5:$P$5,0),1)),"X","")))</f>
        <v/>
      </c>
      <c r="N99" s="37" t="str">
        <f>IF($D99="Monthly","X",IF(AND($D99="Quarterly",MOD(10-IFERROR(MATCH(LEFT(Cover!$C$10,3),$E$5:$P$5,0),1),3)=0),"X",IF(AND($D99="Annually",10=IFERROR(MATCH(LEFT(Cover!$C$11,3),$E$5:$P$5,0),1)),"X","")))</f>
        <v/>
      </c>
      <c r="O99" s="37" t="str">
        <f>IF($D99="Monthly","X",IF(AND($D99="Quarterly",MOD(11-IFERROR(MATCH(LEFT(Cover!$C$10,3),$E$5:$P$5,0),1),3)=0),"X",IF(AND($D99="Annually",11=IFERROR(MATCH(LEFT(Cover!$C$11,3),$E$5:$P$5,0),1)),"X","")))</f>
        <v/>
      </c>
      <c r="P99" s="37" t="str">
        <f>IF($D99="Monthly","X",IF(AND($D99="Quarterly",MOD(12-IFERROR(MATCH(LEFT(Cover!$C$10,3),$E$5:$P$5,0),1),3)=0),"X",IF(AND($D99="Annually",12=IFERROR(MATCH(LEFT(Cover!$C$11,3),$E$5:$P$5,0),1)),"X","")))</f>
        <v/>
      </c>
    </row>
    <row r="100">
      <c r="A100" s="30" t="n"/>
      <c r="B100" s="31" t="n"/>
      <c r="C100" s="31" t="n"/>
      <c r="D100" s="31" t="n"/>
      <c r="E100" s="37" t="str">
        <f>IF($D100="Monthly","X",IF(AND($D100="Quarterly",MOD(1-IFERROR(MATCH(LEFT(Cover!$C$10,3),$E$5:$P$5,0),1),3)=0),"X",IF(AND($D100="Annually",1=IFERROR(MATCH(LEFT(Cover!$C$11,3),$E$5:$P$5,0),1)),"X","")))</f>
        <v/>
      </c>
      <c r="F100" s="37" t="str">
        <f>IF($D100="Monthly","X",IF(AND($D100="Quarterly",MOD(2-IFERROR(MATCH(LEFT(Cover!$C$10,3),$E$5:$P$5,0),1),3)=0),"X",IF(AND($D100="Annually",2=IFERROR(MATCH(LEFT(Cover!$C$11,3),$E$5:$P$5,0),1)),"X","")))</f>
        <v/>
      </c>
      <c r="G100" s="37" t="str">
        <f>IF($D100="Monthly","X",IF(AND($D100="Quarterly",MOD(3-IFERROR(MATCH(LEFT(Cover!$C$10,3),$E$5:$P$5,0),1),3)=0),"X",IF(AND($D100="Annually",3=IFERROR(MATCH(LEFT(Cover!$C$11,3),$E$5:$P$5,0),1)),"X","")))</f>
        <v/>
      </c>
      <c r="H100" s="37" t="str">
        <f>IF($D100="Monthly","X",IF(AND($D100="Quarterly",MOD(4-IFERROR(MATCH(LEFT(Cover!$C$10,3),$E$5:$P$5,0),1),3)=0),"X",IF(AND($D100="Annually",4=IFERROR(MATCH(LEFT(Cover!$C$11,3),$E$5:$P$5,0),1)),"X","")))</f>
        <v/>
      </c>
      <c r="I100" s="37" t="str">
        <f>IF($D100="Monthly","X",IF(AND($D100="Quarterly",MOD(5-IFERROR(MATCH(LEFT(Cover!$C$10,3),$E$5:$P$5,0),1),3)=0),"X",IF(AND($D100="Annually",5=IFERROR(MATCH(LEFT(Cover!$C$11,3),$E$5:$P$5,0),1)),"X","")))</f>
        <v/>
      </c>
      <c r="J100" s="37" t="str">
        <f>IF($D100="Monthly","X",IF(AND($D100="Quarterly",MOD(6-IFERROR(MATCH(LEFT(Cover!$C$10,3),$E$5:$P$5,0),1),3)=0),"X",IF(AND($D100="Annually",6=IFERROR(MATCH(LEFT(Cover!$C$11,3),$E$5:$P$5,0),1)),"X","")))</f>
        <v/>
      </c>
      <c r="K100" s="37" t="str">
        <f>IF($D100="Monthly","X",IF(AND($D100="Quarterly",MOD(7-IFERROR(MATCH(LEFT(Cover!$C$10,3),$E$5:$P$5,0),1),3)=0),"X",IF(AND($D100="Annually",7=IFERROR(MATCH(LEFT(Cover!$C$11,3),$E$5:$P$5,0),1)),"X","")))</f>
        <v/>
      </c>
      <c r="L100" s="37" t="str">
        <f>IF($D100="Monthly","X",IF(AND($D100="Quarterly",MOD(8-IFERROR(MATCH(LEFT(Cover!$C$10,3),$E$5:$P$5,0),1),3)=0),"X",IF(AND($D100="Annually",8=IFERROR(MATCH(LEFT(Cover!$C$11,3),$E$5:$P$5,0),1)),"X","")))</f>
        <v/>
      </c>
      <c r="M100" s="37" t="str">
        <f>IF($D100="Monthly","X",IF(AND($D100="Quarterly",MOD(9-IFERROR(MATCH(LEFT(Cover!$C$10,3),$E$5:$P$5,0),1),3)=0),"X",IF(AND($D100="Annually",9=IFERROR(MATCH(LEFT(Cover!$C$11,3),$E$5:$P$5,0),1)),"X","")))</f>
        <v/>
      </c>
      <c r="N100" s="37" t="str">
        <f>IF($D100="Monthly","X",IF(AND($D100="Quarterly",MOD(10-IFERROR(MATCH(LEFT(Cover!$C$10,3),$E$5:$P$5,0),1),3)=0),"X",IF(AND($D100="Annually",10=IFERROR(MATCH(LEFT(Cover!$C$11,3),$E$5:$P$5,0),1)),"X","")))</f>
        <v/>
      </c>
      <c r="O100" s="37" t="str">
        <f>IF($D100="Monthly","X",IF(AND($D100="Quarterly",MOD(11-IFERROR(MATCH(LEFT(Cover!$C$10,3),$E$5:$P$5,0),1),3)=0),"X",IF(AND($D100="Annually",11=IFERROR(MATCH(LEFT(Cover!$C$11,3),$E$5:$P$5,0),1)),"X","")))</f>
        <v/>
      </c>
      <c r="P100" s="37" t="str">
        <f>IF($D100="Monthly","X",IF(AND($D100="Quarterly",MOD(12-IFERROR(MATCH(LEFT(Cover!$C$10,3),$E$5:$P$5,0),1),3)=0),"X",IF(AND($D100="Annually",12=IFERROR(MATCH(LEFT(Cover!$C$11,3),$E$5:$P$5,0),1)),"X","")))</f>
        <v/>
      </c>
    </row>
    <row r="101">
      <c r="A101" s="30" t="n"/>
      <c r="B101" s="31" t="n"/>
      <c r="C101" s="31" t="n"/>
      <c r="D101" s="31" t="n"/>
      <c r="E101" s="37" t="str">
        <f>IF($D101="Monthly","X",IF(AND($D101="Quarterly",MOD(1-IFERROR(MATCH(LEFT(Cover!$C$10,3),$E$5:$P$5,0),1),3)=0),"X",IF(AND($D101="Annually",1=IFERROR(MATCH(LEFT(Cover!$C$11,3),$E$5:$P$5,0),1)),"X","")))</f>
        <v/>
      </c>
      <c r="F101" s="37" t="str">
        <f>IF($D101="Monthly","X",IF(AND($D101="Quarterly",MOD(2-IFERROR(MATCH(LEFT(Cover!$C$10,3),$E$5:$P$5,0),1),3)=0),"X",IF(AND($D101="Annually",2=IFERROR(MATCH(LEFT(Cover!$C$11,3),$E$5:$P$5,0),1)),"X","")))</f>
        <v/>
      </c>
      <c r="G101" s="37" t="str">
        <f>IF($D101="Monthly","X",IF(AND($D101="Quarterly",MOD(3-IFERROR(MATCH(LEFT(Cover!$C$10,3),$E$5:$P$5,0),1),3)=0),"X",IF(AND($D101="Annually",3=IFERROR(MATCH(LEFT(Cover!$C$11,3),$E$5:$P$5,0),1)),"X","")))</f>
        <v/>
      </c>
      <c r="H101" s="37" t="str">
        <f>IF($D101="Monthly","X",IF(AND($D101="Quarterly",MOD(4-IFERROR(MATCH(LEFT(Cover!$C$10,3),$E$5:$P$5,0),1),3)=0),"X",IF(AND($D101="Annually",4=IFERROR(MATCH(LEFT(Cover!$C$11,3),$E$5:$P$5,0),1)),"X","")))</f>
        <v/>
      </c>
      <c r="I101" s="37" t="str">
        <f>IF($D101="Monthly","X",IF(AND($D101="Quarterly",MOD(5-IFERROR(MATCH(LEFT(Cover!$C$10,3),$E$5:$P$5,0),1),3)=0),"X",IF(AND($D101="Annually",5=IFERROR(MATCH(LEFT(Cover!$C$11,3),$E$5:$P$5,0),1)),"X","")))</f>
        <v/>
      </c>
      <c r="J101" s="37" t="str">
        <f>IF($D101="Monthly","X",IF(AND($D101="Quarterly",MOD(6-IFERROR(MATCH(LEFT(Cover!$C$10,3),$E$5:$P$5,0),1),3)=0),"X",IF(AND($D101="Annually",6=IFERROR(MATCH(LEFT(Cover!$C$11,3),$E$5:$P$5,0),1)),"X","")))</f>
        <v/>
      </c>
      <c r="K101" s="37" t="str">
        <f>IF($D101="Monthly","X",IF(AND($D101="Quarterly",MOD(7-IFERROR(MATCH(LEFT(Cover!$C$10,3),$E$5:$P$5,0),1),3)=0),"X",IF(AND($D101="Annually",7=IFERROR(MATCH(LEFT(Cover!$C$11,3),$E$5:$P$5,0),1)),"X","")))</f>
        <v/>
      </c>
      <c r="L101" s="37" t="str">
        <f>IF($D101="Monthly","X",IF(AND($D101="Quarterly",MOD(8-IFERROR(MATCH(LEFT(Cover!$C$10,3),$E$5:$P$5,0),1),3)=0),"X",IF(AND($D101="Annually",8=IFERROR(MATCH(LEFT(Cover!$C$11,3),$E$5:$P$5,0),1)),"X","")))</f>
        <v/>
      </c>
      <c r="M101" s="37" t="str">
        <f>IF($D101="Monthly","X",IF(AND($D101="Quarterly",MOD(9-IFERROR(MATCH(LEFT(Cover!$C$10,3),$E$5:$P$5,0),1),3)=0),"X",IF(AND($D101="Annually",9=IFERROR(MATCH(LEFT(Cover!$C$11,3),$E$5:$P$5,0),1)),"X","")))</f>
        <v/>
      </c>
      <c r="N101" s="37" t="str">
        <f>IF($D101="Monthly","X",IF(AND($D101="Quarterly",MOD(10-IFERROR(MATCH(LEFT(Cover!$C$10,3),$E$5:$P$5,0),1),3)=0),"X",IF(AND($D101="Annually",10=IFERROR(MATCH(LEFT(Cover!$C$11,3),$E$5:$P$5,0),1)),"X","")))</f>
        <v/>
      </c>
      <c r="O101" s="37" t="str">
        <f>IF($D101="Monthly","X",IF(AND($D101="Quarterly",MOD(11-IFERROR(MATCH(LEFT(Cover!$C$10,3),$E$5:$P$5,0),1),3)=0),"X",IF(AND($D101="Annually",11=IFERROR(MATCH(LEFT(Cover!$C$11,3),$E$5:$P$5,0),1)),"X","")))</f>
        <v/>
      </c>
      <c r="P101" s="37" t="str">
        <f>IF($D101="Monthly","X",IF(AND($D101="Quarterly",MOD(12-IFERROR(MATCH(LEFT(Cover!$C$10,3),$E$5:$P$5,0),1),3)=0),"X",IF(AND($D101="Annually",12=IFERROR(MATCH(LEFT(Cover!$C$11,3),$E$5:$P$5,0),1)),"X","")))</f>
        <v/>
      </c>
    </row>
    <row r="102">
      <c r="A102" s="30" t="n"/>
      <c r="B102" s="31" t="n"/>
      <c r="C102" s="31" t="n"/>
      <c r="D102" s="31" t="n"/>
      <c r="E102" s="37" t="str">
        <f>IF($D102="Monthly","X",IF(AND($D102="Quarterly",MOD(1-IFERROR(MATCH(LEFT(Cover!$C$10,3),$E$5:$P$5,0),1),3)=0),"X",IF(AND($D102="Annually",1=IFERROR(MATCH(LEFT(Cover!$C$11,3),$E$5:$P$5,0),1)),"X","")))</f>
        <v/>
      </c>
      <c r="F102" s="37" t="str">
        <f>IF($D102="Monthly","X",IF(AND($D102="Quarterly",MOD(2-IFERROR(MATCH(LEFT(Cover!$C$10,3),$E$5:$P$5,0),1),3)=0),"X",IF(AND($D102="Annually",2=IFERROR(MATCH(LEFT(Cover!$C$11,3),$E$5:$P$5,0),1)),"X","")))</f>
        <v/>
      </c>
      <c r="G102" s="37" t="str">
        <f>IF($D102="Monthly","X",IF(AND($D102="Quarterly",MOD(3-IFERROR(MATCH(LEFT(Cover!$C$10,3),$E$5:$P$5,0),1),3)=0),"X",IF(AND($D102="Annually",3=IFERROR(MATCH(LEFT(Cover!$C$11,3),$E$5:$P$5,0),1)),"X","")))</f>
        <v/>
      </c>
      <c r="H102" s="37" t="str">
        <f>IF($D102="Monthly","X",IF(AND($D102="Quarterly",MOD(4-IFERROR(MATCH(LEFT(Cover!$C$10,3),$E$5:$P$5,0),1),3)=0),"X",IF(AND($D102="Annually",4=IFERROR(MATCH(LEFT(Cover!$C$11,3),$E$5:$P$5,0),1)),"X","")))</f>
        <v/>
      </c>
      <c r="I102" s="37" t="str">
        <f>IF($D102="Monthly","X",IF(AND($D102="Quarterly",MOD(5-IFERROR(MATCH(LEFT(Cover!$C$10,3),$E$5:$P$5,0),1),3)=0),"X",IF(AND($D102="Annually",5=IFERROR(MATCH(LEFT(Cover!$C$11,3),$E$5:$P$5,0),1)),"X","")))</f>
        <v/>
      </c>
      <c r="J102" s="37" t="str">
        <f>IF($D102="Monthly","X",IF(AND($D102="Quarterly",MOD(6-IFERROR(MATCH(LEFT(Cover!$C$10,3),$E$5:$P$5,0),1),3)=0),"X",IF(AND($D102="Annually",6=IFERROR(MATCH(LEFT(Cover!$C$11,3),$E$5:$P$5,0),1)),"X","")))</f>
        <v/>
      </c>
      <c r="K102" s="37" t="str">
        <f>IF($D102="Monthly","X",IF(AND($D102="Quarterly",MOD(7-IFERROR(MATCH(LEFT(Cover!$C$10,3),$E$5:$P$5,0),1),3)=0),"X",IF(AND($D102="Annually",7=IFERROR(MATCH(LEFT(Cover!$C$11,3),$E$5:$P$5,0),1)),"X","")))</f>
        <v/>
      </c>
      <c r="L102" s="37" t="str">
        <f>IF($D102="Monthly","X",IF(AND($D102="Quarterly",MOD(8-IFERROR(MATCH(LEFT(Cover!$C$10,3),$E$5:$P$5,0),1),3)=0),"X",IF(AND($D102="Annually",8=IFERROR(MATCH(LEFT(Cover!$C$11,3),$E$5:$P$5,0),1)),"X","")))</f>
        <v/>
      </c>
      <c r="M102" s="37" t="str">
        <f>IF($D102="Monthly","X",IF(AND($D102="Quarterly",MOD(9-IFERROR(MATCH(LEFT(Cover!$C$10,3),$E$5:$P$5,0),1),3)=0),"X",IF(AND($D102="Annually",9=IFERROR(MATCH(LEFT(Cover!$C$11,3),$E$5:$P$5,0),1)),"X","")))</f>
        <v/>
      </c>
      <c r="N102" s="37" t="str">
        <f>IF($D102="Monthly","X",IF(AND($D102="Quarterly",MOD(10-IFERROR(MATCH(LEFT(Cover!$C$10,3),$E$5:$P$5,0),1),3)=0),"X",IF(AND($D102="Annually",10=IFERROR(MATCH(LEFT(Cover!$C$11,3),$E$5:$P$5,0),1)),"X","")))</f>
        <v/>
      </c>
      <c r="O102" s="37" t="str">
        <f>IF($D102="Monthly","X",IF(AND($D102="Quarterly",MOD(11-IFERROR(MATCH(LEFT(Cover!$C$10,3),$E$5:$P$5,0),1),3)=0),"X",IF(AND($D102="Annually",11=IFERROR(MATCH(LEFT(Cover!$C$11,3),$E$5:$P$5,0),1)),"X","")))</f>
        <v/>
      </c>
      <c r="P102" s="37" t="str">
        <f>IF($D102="Monthly","X",IF(AND($D102="Quarterly",MOD(12-IFERROR(MATCH(LEFT(Cover!$C$10,3),$E$5:$P$5,0),1),3)=0),"X",IF(AND($D102="Annually",12=IFERROR(MATCH(LEFT(Cover!$C$11,3),$E$5:$P$5,0),1)),"X","")))</f>
        <v/>
      </c>
    </row>
    <row r="103">
      <c r="A103" s="30" t="n"/>
      <c r="B103" s="31" t="n"/>
      <c r="C103" s="31" t="n"/>
      <c r="D103" s="31" t="n"/>
      <c r="E103" s="37" t="str">
        <f>IF($D103="Monthly","X",IF(AND($D103="Quarterly",MOD(1-IFERROR(MATCH(LEFT(Cover!$C$10,3),$E$5:$P$5,0),1),3)=0),"X",IF(AND($D103="Annually",1=IFERROR(MATCH(LEFT(Cover!$C$11,3),$E$5:$P$5,0),1)),"X","")))</f>
        <v/>
      </c>
      <c r="F103" s="37" t="str">
        <f>IF($D103="Monthly","X",IF(AND($D103="Quarterly",MOD(2-IFERROR(MATCH(LEFT(Cover!$C$10,3),$E$5:$P$5,0),1),3)=0),"X",IF(AND($D103="Annually",2=IFERROR(MATCH(LEFT(Cover!$C$11,3),$E$5:$P$5,0),1)),"X","")))</f>
        <v/>
      </c>
      <c r="G103" s="37" t="str">
        <f>IF($D103="Monthly","X",IF(AND($D103="Quarterly",MOD(3-IFERROR(MATCH(LEFT(Cover!$C$10,3),$E$5:$P$5,0),1),3)=0),"X",IF(AND($D103="Annually",3=IFERROR(MATCH(LEFT(Cover!$C$11,3),$E$5:$P$5,0),1)),"X","")))</f>
        <v/>
      </c>
      <c r="H103" s="37" t="str">
        <f>IF($D103="Monthly","X",IF(AND($D103="Quarterly",MOD(4-IFERROR(MATCH(LEFT(Cover!$C$10,3),$E$5:$P$5,0),1),3)=0),"X",IF(AND($D103="Annually",4=IFERROR(MATCH(LEFT(Cover!$C$11,3),$E$5:$P$5,0),1)),"X","")))</f>
        <v/>
      </c>
      <c r="I103" s="37" t="str">
        <f>IF($D103="Monthly","X",IF(AND($D103="Quarterly",MOD(5-IFERROR(MATCH(LEFT(Cover!$C$10,3),$E$5:$P$5,0),1),3)=0),"X",IF(AND($D103="Annually",5=IFERROR(MATCH(LEFT(Cover!$C$11,3),$E$5:$P$5,0),1)),"X","")))</f>
        <v/>
      </c>
      <c r="J103" s="37" t="str">
        <f>IF($D103="Monthly","X",IF(AND($D103="Quarterly",MOD(6-IFERROR(MATCH(LEFT(Cover!$C$10,3),$E$5:$P$5,0),1),3)=0),"X",IF(AND($D103="Annually",6=IFERROR(MATCH(LEFT(Cover!$C$11,3),$E$5:$P$5,0),1)),"X","")))</f>
        <v/>
      </c>
      <c r="K103" s="37" t="str">
        <f>IF($D103="Monthly","X",IF(AND($D103="Quarterly",MOD(7-IFERROR(MATCH(LEFT(Cover!$C$10,3),$E$5:$P$5,0),1),3)=0),"X",IF(AND($D103="Annually",7=IFERROR(MATCH(LEFT(Cover!$C$11,3),$E$5:$P$5,0),1)),"X","")))</f>
        <v/>
      </c>
      <c r="L103" s="37" t="str">
        <f>IF($D103="Monthly","X",IF(AND($D103="Quarterly",MOD(8-IFERROR(MATCH(LEFT(Cover!$C$10,3),$E$5:$P$5,0),1),3)=0),"X",IF(AND($D103="Annually",8=IFERROR(MATCH(LEFT(Cover!$C$11,3),$E$5:$P$5,0),1)),"X","")))</f>
        <v/>
      </c>
      <c r="M103" s="37" t="str">
        <f>IF($D103="Monthly","X",IF(AND($D103="Quarterly",MOD(9-IFERROR(MATCH(LEFT(Cover!$C$10,3),$E$5:$P$5,0),1),3)=0),"X",IF(AND($D103="Annually",9=IFERROR(MATCH(LEFT(Cover!$C$11,3),$E$5:$P$5,0),1)),"X","")))</f>
        <v/>
      </c>
      <c r="N103" s="37" t="str">
        <f>IF($D103="Monthly","X",IF(AND($D103="Quarterly",MOD(10-IFERROR(MATCH(LEFT(Cover!$C$10,3),$E$5:$P$5,0),1),3)=0),"X",IF(AND($D103="Annually",10=IFERROR(MATCH(LEFT(Cover!$C$11,3),$E$5:$P$5,0),1)),"X","")))</f>
        <v/>
      </c>
      <c r="O103" s="37" t="str">
        <f>IF($D103="Monthly","X",IF(AND($D103="Quarterly",MOD(11-IFERROR(MATCH(LEFT(Cover!$C$10,3),$E$5:$P$5,0),1),3)=0),"X",IF(AND($D103="Annually",11=IFERROR(MATCH(LEFT(Cover!$C$11,3),$E$5:$P$5,0),1)),"X","")))</f>
        <v/>
      </c>
      <c r="P103" s="37" t="str">
        <f>IF($D103="Monthly","X",IF(AND($D103="Quarterly",MOD(12-IFERROR(MATCH(LEFT(Cover!$C$10,3),$E$5:$P$5,0),1),3)=0),"X",IF(AND($D103="Annually",12=IFERROR(MATCH(LEFT(Cover!$C$11,3),$E$5:$P$5,0),1)),"X","")))</f>
        <v/>
      </c>
    </row>
    <row r="104">
      <c r="A104" s="30" t="n"/>
      <c r="B104" s="31" t="n"/>
      <c r="C104" s="31" t="n"/>
      <c r="D104" s="31" t="n"/>
      <c r="E104" s="37" t="str">
        <f>IF($D104="Monthly","X",IF(AND($D104="Quarterly",MOD(1-IFERROR(MATCH(LEFT(Cover!$C$10,3),$E$5:$P$5,0),1),3)=0),"X",IF(AND($D104="Annually",1=IFERROR(MATCH(LEFT(Cover!$C$11,3),$E$5:$P$5,0),1)),"X","")))</f>
        <v/>
      </c>
      <c r="F104" s="37" t="str">
        <f>IF($D104="Monthly","X",IF(AND($D104="Quarterly",MOD(2-IFERROR(MATCH(LEFT(Cover!$C$10,3),$E$5:$P$5,0),1),3)=0),"X",IF(AND($D104="Annually",2=IFERROR(MATCH(LEFT(Cover!$C$11,3),$E$5:$P$5,0),1)),"X","")))</f>
        <v/>
      </c>
      <c r="G104" s="37" t="str">
        <f>IF($D104="Monthly","X",IF(AND($D104="Quarterly",MOD(3-IFERROR(MATCH(LEFT(Cover!$C$10,3),$E$5:$P$5,0),1),3)=0),"X",IF(AND($D104="Annually",3=IFERROR(MATCH(LEFT(Cover!$C$11,3),$E$5:$P$5,0),1)),"X","")))</f>
        <v/>
      </c>
      <c r="H104" s="37" t="str">
        <f>IF($D104="Monthly","X",IF(AND($D104="Quarterly",MOD(4-IFERROR(MATCH(LEFT(Cover!$C$10,3),$E$5:$P$5,0),1),3)=0),"X",IF(AND($D104="Annually",4=IFERROR(MATCH(LEFT(Cover!$C$11,3),$E$5:$P$5,0),1)),"X","")))</f>
        <v/>
      </c>
      <c r="I104" s="37" t="str">
        <f>IF($D104="Monthly","X",IF(AND($D104="Quarterly",MOD(5-IFERROR(MATCH(LEFT(Cover!$C$10,3),$E$5:$P$5,0),1),3)=0),"X",IF(AND($D104="Annually",5=IFERROR(MATCH(LEFT(Cover!$C$11,3),$E$5:$P$5,0),1)),"X","")))</f>
        <v/>
      </c>
      <c r="J104" s="37" t="str">
        <f>IF($D104="Monthly","X",IF(AND($D104="Quarterly",MOD(6-IFERROR(MATCH(LEFT(Cover!$C$10,3),$E$5:$P$5,0),1),3)=0),"X",IF(AND($D104="Annually",6=IFERROR(MATCH(LEFT(Cover!$C$11,3),$E$5:$P$5,0),1)),"X","")))</f>
        <v/>
      </c>
      <c r="K104" s="37" t="str">
        <f>IF($D104="Monthly","X",IF(AND($D104="Quarterly",MOD(7-IFERROR(MATCH(LEFT(Cover!$C$10,3),$E$5:$P$5,0),1),3)=0),"X",IF(AND($D104="Annually",7=IFERROR(MATCH(LEFT(Cover!$C$11,3),$E$5:$P$5,0),1)),"X","")))</f>
        <v/>
      </c>
      <c r="L104" s="37" t="str">
        <f>IF($D104="Monthly","X",IF(AND($D104="Quarterly",MOD(8-IFERROR(MATCH(LEFT(Cover!$C$10,3),$E$5:$P$5,0),1),3)=0),"X",IF(AND($D104="Annually",8=IFERROR(MATCH(LEFT(Cover!$C$11,3),$E$5:$P$5,0),1)),"X","")))</f>
        <v/>
      </c>
      <c r="M104" s="37" t="str">
        <f>IF($D104="Monthly","X",IF(AND($D104="Quarterly",MOD(9-IFERROR(MATCH(LEFT(Cover!$C$10,3),$E$5:$P$5,0),1),3)=0),"X",IF(AND($D104="Annually",9=IFERROR(MATCH(LEFT(Cover!$C$11,3),$E$5:$P$5,0),1)),"X","")))</f>
        <v/>
      </c>
      <c r="N104" s="37" t="str">
        <f>IF($D104="Monthly","X",IF(AND($D104="Quarterly",MOD(10-IFERROR(MATCH(LEFT(Cover!$C$10,3),$E$5:$P$5,0),1),3)=0),"X",IF(AND($D104="Annually",10=IFERROR(MATCH(LEFT(Cover!$C$11,3),$E$5:$P$5,0),1)),"X","")))</f>
        <v/>
      </c>
      <c r="O104" s="37" t="str">
        <f>IF($D104="Monthly","X",IF(AND($D104="Quarterly",MOD(11-IFERROR(MATCH(LEFT(Cover!$C$10,3),$E$5:$P$5,0),1),3)=0),"X",IF(AND($D104="Annually",11=IFERROR(MATCH(LEFT(Cover!$C$11,3),$E$5:$P$5,0),1)),"X","")))</f>
        <v/>
      </c>
      <c r="P104" s="37" t="str">
        <f>IF($D104="Monthly","X",IF(AND($D104="Quarterly",MOD(12-IFERROR(MATCH(LEFT(Cover!$C$10,3),$E$5:$P$5,0),1),3)=0),"X",IF(AND($D104="Annually",12=IFERROR(MATCH(LEFT(Cover!$C$11,3),$E$5:$P$5,0),1)),"X","")))</f>
        <v/>
      </c>
    </row>
    <row r="105">
      <c r="A105" s="30" t="n"/>
      <c r="B105" s="31" t="n"/>
      <c r="C105" s="31" t="n"/>
      <c r="D105" s="31" t="n"/>
      <c r="E105" s="37" t="str">
        <f>IF($D105="Monthly","X",IF(AND($D105="Quarterly",MOD(1-IFERROR(MATCH(LEFT(Cover!$C$10,3),$E$5:$P$5,0),1),3)=0),"X",IF(AND($D105="Annually",1=IFERROR(MATCH(LEFT(Cover!$C$11,3),$E$5:$P$5,0),1)),"X","")))</f>
        <v/>
      </c>
      <c r="F105" s="37" t="str">
        <f>IF($D105="Monthly","X",IF(AND($D105="Quarterly",MOD(2-IFERROR(MATCH(LEFT(Cover!$C$10,3),$E$5:$P$5,0),1),3)=0),"X",IF(AND($D105="Annually",2=IFERROR(MATCH(LEFT(Cover!$C$11,3),$E$5:$P$5,0),1)),"X","")))</f>
        <v/>
      </c>
      <c r="G105" s="37" t="str">
        <f>IF($D105="Monthly","X",IF(AND($D105="Quarterly",MOD(3-IFERROR(MATCH(LEFT(Cover!$C$10,3),$E$5:$P$5,0),1),3)=0),"X",IF(AND($D105="Annually",3=IFERROR(MATCH(LEFT(Cover!$C$11,3),$E$5:$P$5,0),1)),"X","")))</f>
        <v/>
      </c>
      <c r="H105" s="37" t="str">
        <f>IF($D105="Monthly","X",IF(AND($D105="Quarterly",MOD(4-IFERROR(MATCH(LEFT(Cover!$C$10,3),$E$5:$P$5,0),1),3)=0),"X",IF(AND($D105="Annually",4=IFERROR(MATCH(LEFT(Cover!$C$11,3),$E$5:$P$5,0),1)),"X","")))</f>
        <v/>
      </c>
      <c r="I105" s="37" t="str">
        <f>IF($D105="Monthly","X",IF(AND($D105="Quarterly",MOD(5-IFERROR(MATCH(LEFT(Cover!$C$10,3),$E$5:$P$5,0),1),3)=0),"X",IF(AND($D105="Annually",5=IFERROR(MATCH(LEFT(Cover!$C$11,3),$E$5:$P$5,0),1)),"X","")))</f>
        <v/>
      </c>
      <c r="J105" s="37" t="str">
        <f>IF($D105="Monthly","X",IF(AND($D105="Quarterly",MOD(6-IFERROR(MATCH(LEFT(Cover!$C$10,3),$E$5:$P$5,0),1),3)=0),"X",IF(AND($D105="Annually",6=IFERROR(MATCH(LEFT(Cover!$C$11,3),$E$5:$P$5,0),1)),"X","")))</f>
        <v/>
      </c>
      <c r="K105" s="37" t="str">
        <f>IF($D105="Monthly","X",IF(AND($D105="Quarterly",MOD(7-IFERROR(MATCH(LEFT(Cover!$C$10,3),$E$5:$P$5,0),1),3)=0),"X",IF(AND($D105="Annually",7=IFERROR(MATCH(LEFT(Cover!$C$11,3),$E$5:$P$5,0),1)),"X","")))</f>
        <v/>
      </c>
      <c r="L105" s="37" t="str">
        <f>IF($D105="Monthly","X",IF(AND($D105="Quarterly",MOD(8-IFERROR(MATCH(LEFT(Cover!$C$10,3),$E$5:$P$5,0),1),3)=0),"X",IF(AND($D105="Annually",8=IFERROR(MATCH(LEFT(Cover!$C$11,3),$E$5:$P$5,0),1)),"X","")))</f>
        <v/>
      </c>
      <c r="M105" s="37" t="str">
        <f>IF($D105="Monthly","X",IF(AND($D105="Quarterly",MOD(9-IFERROR(MATCH(LEFT(Cover!$C$10,3),$E$5:$P$5,0),1),3)=0),"X",IF(AND($D105="Annually",9=IFERROR(MATCH(LEFT(Cover!$C$11,3),$E$5:$P$5,0),1)),"X","")))</f>
        <v/>
      </c>
      <c r="N105" s="37" t="str">
        <f>IF($D105="Monthly","X",IF(AND($D105="Quarterly",MOD(10-IFERROR(MATCH(LEFT(Cover!$C$10,3),$E$5:$P$5,0),1),3)=0),"X",IF(AND($D105="Annually",10=IFERROR(MATCH(LEFT(Cover!$C$11,3),$E$5:$P$5,0),1)),"X","")))</f>
        <v/>
      </c>
      <c r="O105" s="37" t="str">
        <f>IF($D105="Monthly","X",IF(AND($D105="Quarterly",MOD(11-IFERROR(MATCH(LEFT(Cover!$C$10,3),$E$5:$P$5,0),1),3)=0),"X",IF(AND($D105="Annually",11=IFERROR(MATCH(LEFT(Cover!$C$11,3),$E$5:$P$5,0),1)),"X","")))</f>
        <v/>
      </c>
      <c r="P105" s="37" t="str">
        <f>IF($D105="Monthly","X",IF(AND($D105="Quarterly",MOD(12-IFERROR(MATCH(LEFT(Cover!$C$10,3),$E$5:$P$5,0),1),3)=0),"X",IF(AND($D105="Annually",12=IFERROR(MATCH(LEFT(Cover!$C$11,3),$E$5:$P$5,0),1)),"X","")))</f>
        <v/>
      </c>
    </row>
    <row r="106">
      <c r="A106" s="30" t="n"/>
      <c r="B106" s="31" t="n"/>
      <c r="C106" s="31" t="n"/>
      <c r="D106" s="31" t="n"/>
      <c r="E106" s="37" t="str">
        <f>IF($D106="Monthly","X",IF(AND($D106="Quarterly",MOD(1-IFERROR(MATCH(LEFT(Cover!$C$10,3),$E$5:$P$5,0),1),3)=0),"X",IF(AND($D106="Annually",1=IFERROR(MATCH(LEFT(Cover!$C$11,3),$E$5:$P$5,0),1)),"X","")))</f>
        <v/>
      </c>
      <c r="F106" s="37" t="str">
        <f>IF($D106="Monthly","X",IF(AND($D106="Quarterly",MOD(2-IFERROR(MATCH(LEFT(Cover!$C$10,3),$E$5:$P$5,0),1),3)=0),"X",IF(AND($D106="Annually",2=IFERROR(MATCH(LEFT(Cover!$C$11,3),$E$5:$P$5,0),1)),"X","")))</f>
        <v/>
      </c>
      <c r="G106" s="37" t="str">
        <f>IF($D106="Monthly","X",IF(AND($D106="Quarterly",MOD(3-IFERROR(MATCH(LEFT(Cover!$C$10,3),$E$5:$P$5,0),1),3)=0),"X",IF(AND($D106="Annually",3=IFERROR(MATCH(LEFT(Cover!$C$11,3),$E$5:$P$5,0),1)),"X","")))</f>
        <v/>
      </c>
      <c r="H106" s="37" t="str">
        <f>IF($D106="Monthly","X",IF(AND($D106="Quarterly",MOD(4-IFERROR(MATCH(LEFT(Cover!$C$10,3),$E$5:$P$5,0),1),3)=0),"X",IF(AND($D106="Annually",4=IFERROR(MATCH(LEFT(Cover!$C$11,3),$E$5:$P$5,0),1)),"X","")))</f>
        <v/>
      </c>
      <c r="I106" s="37" t="str">
        <f>IF($D106="Monthly","X",IF(AND($D106="Quarterly",MOD(5-IFERROR(MATCH(LEFT(Cover!$C$10,3),$E$5:$P$5,0),1),3)=0),"X",IF(AND($D106="Annually",5=IFERROR(MATCH(LEFT(Cover!$C$11,3),$E$5:$P$5,0),1)),"X","")))</f>
        <v/>
      </c>
      <c r="J106" s="37" t="str">
        <f>IF($D106="Monthly","X",IF(AND($D106="Quarterly",MOD(6-IFERROR(MATCH(LEFT(Cover!$C$10,3),$E$5:$P$5,0),1),3)=0),"X",IF(AND($D106="Annually",6=IFERROR(MATCH(LEFT(Cover!$C$11,3),$E$5:$P$5,0),1)),"X","")))</f>
        <v/>
      </c>
      <c r="K106" s="37" t="str">
        <f>IF($D106="Monthly","X",IF(AND($D106="Quarterly",MOD(7-IFERROR(MATCH(LEFT(Cover!$C$10,3),$E$5:$P$5,0),1),3)=0),"X",IF(AND($D106="Annually",7=IFERROR(MATCH(LEFT(Cover!$C$11,3),$E$5:$P$5,0),1)),"X","")))</f>
        <v/>
      </c>
      <c r="L106" s="37" t="str">
        <f>IF($D106="Monthly","X",IF(AND($D106="Quarterly",MOD(8-IFERROR(MATCH(LEFT(Cover!$C$10,3),$E$5:$P$5,0),1),3)=0),"X",IF(AND($D106="Annually",8=IFERROR(MATCH(LEFT(Cover!$C$11,3),$E$5:$P$5,0),1)),"X","")))</f>
        <v/>
      </c>
      <c r="M106" s="37" t="str">
        <f>IF($D106="Monthly","X",IF(AND($D106="Quarterly",MOD(9-IFERROR(MATCH(LEFT(Cover!$C$10,3),$E$5:$P$5,0),1),3)=0),"X",IF(AND($D106="Annually",9=IFERROR(MATCH(LEFT(Cover!$C$11,3),$E$5:$P$5,0),1)),"X","")))</f>
        <v/>
      </c>
      <c r="N106" s="37" t="str">
        <f>IF($D106="Monthly","X",IF(AND($D106="Quarterly",MOD(10-IFERROR(MATCH(LEFT(Cover!$C$10,3),$E$5:$P$5,0),1),3)=0),"X",IF(AND($D106="Annually",10=IFERROR(MATCH(LEFT(Cover!$C$11,3),$E$5:$P$5,0),1)),"X","")))</f>
        <v/>
      </c>
      <c r="O106" s="37" t="str">
        <f>IF($D106="Monthly","X",IF(AND($D106="Quarterly",MOD(11-IFERROR(MATCH(LEFT(Cover!$C$10,3),$E$5:$P$5,0),1),3)=0),"X",IF(AND($D106="Annually",11=IFERROR(MATCH(LEFT(Cover!$C$11,3),$E$5:$P$5,0),1)),"X","")))</f>
        <v/>
      </c>
      <c r="P106" s="37" t="str">
        <f>IF($D106="Monthly","X",IF(AND($D106="Quarterly",MOD(12-IFERROR(MATCH(LEFT(Cover!$C$10,3),$E$5:$P$5,0),1),3)=0),"X",IF(AND($D106="Annually",12=IFERROR(MATCH(LEFT(Cover!$C$11,3),$E$5:$P$5,0),1)),"X","")))</f>
        <v/>
      </c>
    </row>
    <row r="107">
      <c r="A107" s="30" t="n"/>
      <c r="B107" s="31" t="n"/>
      <c r="C107" s="31" t="n"/>
      <c r="D107" s="31" t="n"/>
      <c r="E107" s="37" t="str">
        <f>IF($D107="Monthly","X",IF(AND($D107="Quarterly",MOD(1-IFERROR(MATCH(LEFT(Cover!$C$10,3),$E$5:$P$5,0),1),3)=0),"X",IF(AND($D107="Annually",1=IFERROR(MATCH(LEFT(Cover!$C$11,3),$E$5:$P$5,0),1)),"X","")))</f>
        <v/>
      </c>
      <c r="F107" s="37" t="str">
        <f>IF($D107="Monthly","X",IF(AND($D107="Quarterly",MOD(2-IFERROR(MATCH(LEFT(Cover!$C$10,3),$E$5:$P$5,0),1),3)=0),"X",IF(AND($D107="Annually",2=IFERROR(MATCH(LEFT(Cover!$C$11,3),$E$5:$P$5,0),1)),"X","")))</f>
        <v/>
      </c>
      <c r="G107" s="37" t="str">
        <f>IF($D107="Monthly","X",IF(AND($D107="Quarterly",MOD(3-IFERROR(MATCH(LEFT(Cover!$C$10,3),$E$5:$P$5,0),1),3)=0),"X",IF(AND($D107="Annually",3=IFERROR(MATCH(LEFT(Cover!$C$11,3),$E$5:$P$5,0),1)),"X","")))</f>
        <v/>
      </c>
      <c r="H107" s="37" t="str">
        <f>IF($D107="Monthly","X",IF(AND($D107="Quarterly",MOD(4-IFERROR(MATCH(LEFT(Cover!$C$10,3),$E$5:$P$5,0),1),3)=0),"X",IF(AND($D107="Annually",4=IFERROR(MATCH(LEFT(Cover!$C$11,3),$E$5:$P$5,0),1)),"X","")))</f>
        <v/>
      </c>
      <c r="I107" s="37" t="str">
        <f>IF($D107="Monthly","X",IF(AND($D107="Quarterly",MOD(5-IFERROR(MATCH(LEFT(Cover!$C$10,3),$E$5:$P$5,0),1),3)=0),"X",IF(AND($D107="Annually",5=IFERROR(MATCH(LEFT(Cover!$C$11,3),$E$5:$P$5,0),1)),"X","")))</f>
        <v/>
      </c>
      <c r="J107" s="37" t="str">
        <f>IF($D107="Monthly","X",IF(AND($D107="Quarterly",MOD(6-IFERROR(MATCH(LEFT(Cover!$C$10,3),$E$5:$P$5,0),1),3)=0),"X",IF(AND($D107="Annually",6=IFERROR(MATCH(LEFT(Cover!$C$11,3),$E$5:$P$5,0),1)),"X","")))</f>
        <v/>
      </c>
      <c r="K107" s="37" t="str">
        <f>IF($D107="Monthly","X",IF(AND($D107="Quarterly",MOD(7-IFERROR(MATCH(LEFT(Cover!$C$10,3),$E$5:$P$5,0),1),3)=0),"X",IF(AND($D107="Annually",7=IFERROR(MATCH(LEFT(Cover!$C$11,3),$E$5:$P$5,0),1)),"X","")))</f>
        <v/>
      </c>
      <c r="L107" s="37" t="str">
        <f>IF($D107="Monthly","X",IF(AND($D107="Quarterly",MOD(8-IFERROR(MATCH(LEFT(Cover!$C$10,3),$E$5:$P$5,0),1),3)=0),"X",IF(AND($D107="Annually",8=IFERROR(MATCH(LEFT(Cover!$C$11,3),$E$5:$P$5,0),1)),"X","")))</f>
        <v/>
      </c>
      <c r="M107" s="37" t="str">
        <f>IF($D107="Monthly","X",IF(AND($D107="Quarterly",MOD(9-IFERROR(MATCH(LEFT(Cover!$C$10,3),$E$5:$P$5,0),1),3)=0),"X",IF(AND($D107="Annually",9=IFERROR(MATCH(LEFT(Cover!$C$11,3),$E$5:$P$5,0),1)),"X","")))</f>
        <v/>
      </c>
      <c r="N107" s="37" t="str">
        <f>IF($D107="Monthly","X",IF(AND($D107="Quarterly",MOD(10-IFERROR(MATCH(LEFT(Cover!$C$10,3),$E$5:$P$5,0),1),3)=0),"X",IF(AND($D107="Annually",10=IFERROR(MATCH(LEFT(Cover!$C$11,3),$E$5:$P$5,0),1)),"X","")))</f>
        <v/>
      </c>
      <c r="O107" s="37" t="str">
        <f>IF($D107="Monthly","X",IF(AND($D107="Quarterly",MOD(11-IFERROR(MATCH(LEFT(Cover!$C$10,3),$E$5:$P$5,0),1),3)=0),"X",IF(AND($D107="Annually",11=IFERROR(MATCH(LEFT(Cover!$C$11,3),$E$5:$P$5,0),1)),"X","")))</f>
        <v/>
      </c>
      <c r="P107" s="37" t="str">
        <f>IF($D107="Monthly","X",IF(AND($D107="Quarterly",MOD(12-IFERROR(MATCH(LEFT(Cover!$C$10,3),$E$5:$P$5,0),1),3)=0),"X",IF(AND($D107="Annually",12=IFERROR(MATCH(LEFT(Cover!$C$11,3),$E$5:$P$5,0),1)),"X","")))</f>
        <v/>
      </c>
    </row>
    <row r="108">
      <c r="A108" s="30" t="n"/>
      <c r="B108" s="31" t="n"/>
      <c r="C108" s="31" t="n"/>
      <c r="D108" s="31" t="n"/>
      <c r="E108" s="37" t="str">
        <f>IF($D108="Monthly","X",IF(AND($D108="Quarterly",MOD(1-IFERROR(MATCH(LEFT(Cover!$C$10,3),$E$5:$P$5,0),1),3)=0),"X",IF(AND($D108="Annually",1=IFERROR(MATCH(LEFT(Cover!$C$11,3),$E$5:$P$5,0),1)),"X","")))</f>
        <v/>
      </c>
      <c r="F108" s="37" t="str">
        <f>IF($D108="Monthly","X",IF(AND($D108="Quarterly",MOD(2-IFERROR(MATCH(LEFT(Cover!$C$10,3),$E$5:$P$5,0),1),3)=0),"X",IF(AND($D108="Annually",2=IFERROR(MATCH(LEFT(Cover!$C$11,3),$E$5:$P$5,0),1)),"X","")))</f>
        <v/>
      </c>
      <c r="G108" s="37" t="str">
        <f>IF($D108="Monthly","X",IF(AND($D108="Quarterly",MOD(3-IFERROR(MATCH(LEFT(Cover!$C$10,3),$E$5:$P$5,0),1),3)=0),"X",IF(AND($D108="Annually",3=IFERROR(MATCH(LEFT(Cover!$C$11,3),$E$5:$P$5,0),1)),"X","")))</f>
        <v/>
      </c>
      <c r="H108" s="37" t="str">
        <f>IF($D108="Monthly","X",IF(AND($D108="Quarterly",MOD(4-IFERROR(MATCH(LEFT(Cover!$C$10,3),$E$5:$P$5,0),1),3)=0),"X",IF(AND($D108="Annually",4=IFERROR(MATCH(LEFT(Cover!$C$11,3),$E$5:$P$5,0),1)),"X","")))</f>
        <v/>
      </c>
      <c r="I108" s="37" t="str">
        <f>IF($D108="Monthly","X",IF(AND($D108="Quarterly",MOD(5-IFERROR(MATCH(LEFT(Cover!$C$10,3),$E$5:$P$5,0),1),3)=0),"X",IF(AND($D108="Annually",5=IFERROR(MATCH(LEFT(Cover!$C$11,3),$E$5:$P$5,0),1)),"X","")))</f>
        <v/>
      </c>
      <c r="J108" s="37" t="str">
        <f>IF($D108="Monthly","X",IF(AND($D108="Quarterly",MOD(6-IFERROR(MATCH(LEFT(Cover!$C$10,3),$E$5:$P$5,0),1),3)=0),"X",IF(AND($D108="Annually",6=IFERROR(MATCH(LEFT(Cover!$C$11,3),$E$5:$P$5,0),1)),"X","")))</f>
        <v/>
      </c>
      <c r="K108" s="37" t="str">
        <f>IF($D108="Monthly","X",IF(AND($D108="Quarterly",MOD(7-IFERROR(MATCH(LEFT(Cover!$C$10,3),$E$5:$P$5,0),1),3)=0),"X",IF(AND($D108="Annually",7=IFERROR(MATCH(LEFT(Cover!$C$11,3),$E$5:$P$5,0),1)),"X","")))</f>
        <v/>
      </c>
      <c r="L108" s="37" t="str">
        <f>IF($D108="Monthly","X",IF(AND($D108="Quarterly",MOD(8-IFERROR(MATCH(LEFT(Cover!$C$10,3),$E$5:$P$5,0),1),3)=0),"X",IF(AND($D108="Annually",8=IFERROR(MATCH(LEFT(Cover!$C$11,3),$E$5:$P$5,0),1)),"X","")))</f>
        <v/>
      </c>
      <c r="M108" s="37" t="str">
        <f>IF($D108="Monthly","X",IF(AND($D108="Quarterly",MOD(9-IFERROR(MATCH(LEFT(Cover!$C$10,3),$E$5:$P$5,0),1),3)=0),"X",IF(AND($D108="Annually",9=IFERROR(MATCH(LEFT(Cover!$C$11,3),$E$5:$P$5,0),1)),"X","")))</f>
        <v/>
      </c>
      <c r="N108" s="37" t="str">
        <f>IF($D108="Monthly","X",IF(AND($D108="Quarterly",MOD(10-IFERROR(MATCH(LEFT(Cover!$C$10,3),$E$5:$P$5,0),1),3)=0),"X",IF(AND($D108="Annually",10=IFERROR(MATCH(LEFT(Cover!$C$11,3),$E$5:$P$5,0),1)),"X","")))</f>
        <v/>
      </c>
      <c r="O108" s="37" t="str">
        <f>IF($D108="Monthly","X",IF(AND($D108="Quarterly",MOD(11-IFERROR(MATCH(LEFT(Cover!$C$10,3),$E$5:$P$5,0),1),3)=0),"X",IF(AND($D108="Annually",11=IFERROR(MATCH(LEFT(Cover!$C$11,3),$E$5:$P$5,0),1)),"X","")))</f>
        <v/>
      </c>
      <c r="P108" s="37" t="str">
        <f>IF($D108="Monthly","X",IF(AND($D108="Quarterly",MOD(12-IFERROR(MATCH(LEFT(Cover!$C$10,3),$E$5:$P$5,0),1),3)=0),"X",IF(AND($D108="Annually",12=IFERROR(MATCH(LEFT(Cover!$C$11,3),$E$5:$P$5,0),1)),"X","")))</f>
        <v/>
      </c>
    </row>
    <row r="109">
      <c r="A109" s="30" t="n"/>
      <c r="B109" s="31" t="n"/>
      <c r="C109" s="31" t="n"/>
      <c r="D109" s="31" t="n"/>
      <c r="E109" s="37" t="str">
        <f>IF($D109="Monthly","X",IF(AND($D109="Quarterly",MOD(1-IFERROR(MATCH(LEFT(Cover!$C$10,3),$E$5:$P$5,0),1),3)=0),"X",IF(AND($D109="Annually",1=IFERROR(MATCH(LEFT(Cover!$C$11,3),$E$5:$P$5,0),1)),"X","")))</f>
        <v/>
      </c>
      <c r="F109" s="37" t="str">
        <f>IF($D109="Monthly","X",IF(AND($D109="Quarterly",MOD(2-IFERROR(MATCH(LEFT(Cover!$C$10,3),$E$5:$P$5,0),1),3)=0),"X",IF(AND($D109="Annually",2=IFERROR(MATCH(LEFT(Cover!$C$11,3),$E$5:$P$5,0),1)),"X","")))</f>
        <v/>
      </c>
      <c r="G109" s="37" t="str">
        <f>IF($D109="Monthly","X",IF(AND($D109="Quarterly",MOD(3-IFERROR(MATCH(LEFT(Cover!$C$10,3),$E$5:$P$5,0),1),3)=0),"X",IF(AND($D109="Annually",3=IFERROR(MATCH(LEFT(Cover!$C$11,3),$E$5:$P$5,0),1)),"X","")))</f>
        <v/>
      </c>
      <c r="H109" s="37" t="str">
        <f>IF($D109="Monthly","X",IF(AND($D109="Quarterly",MOD(4-IFERROR(MATCH(LEFT(Cover!$C$10,3),$E$5:$P$5,0),1),3)=0),"X",IF(AND($D109="Annually",4=IFERROR(MATCH(LEFT(Cover!$C$11,3),$E$5:$P$5,0),1)),"X","")))</f>
        <v/>
      </c>
      <c r="I109" s="37" t="str">
        <f>IF($D109="Monthly","X",IF(AND($D109="Quarterly",MOD(5-IFERROR(MATCH(LEFT(Cover!$C$10,3),$E$5:$P$5,0),1),3)=0),"X",IF(AND($D109="Annually",5=IFERROR(MATCH(LEFT(Cover!$C$11,3),$E$5:$P$5,0),1)),"X","")))</f>
        <v/>
      </c>
      <c r="J109" s="37" t="str">
        <f>IF($D109="Monthly","X",IF(AND($D109="Quarterly",MOD(6-IFERROR(MATCH(LEFT(Cover!$C$10,3),$E$5:$P$5,0),1),3)=0),"X",IF(AND($D109="Annually",6=IFERROR(MATCH(LEFT(Cover!$C$11,3),$E$5:$P$5,0),1)),"X","")))</f>
        <v/>
      </c>
      <c r="K109" s="37" t="str">
        <f>IF($D109="Monthly","X",IF(AND($D109="Quarterly",MOD(7-IFERROR(MATCH(LEFT(Cover!$C$10,3),$E$5:$P$5,0),1),3)=0),"X",IF(AND($D109="Annually",7=IFERROR(MATCH(LEFT(Cover!$C$11,3),$E$5:$P$5,0),1)),"X","")))</f>
        <v/>
      </c>
      <c r="L109" s="37" t="str">
        <f>IF($D109="Monthly","X",IF(AND($D109="Quarterly",MOD(8-IFERROR(MATCH(LEFT(Cover!$C$10,3),$E$5:$P$5,0),1),3)=0),"X",IF(AND($D109="Annually",8=IFERROR(MATCH(LEFT(Cover!$C$11,3),$E$5:$P$5,0),1)),"X","")))</f>
        <v/>
      </c>
      <c r="M109" s="37" t="str">
        <f>IF($D109="Monthly","X",IF(AND($D109="Quarterly",MOD(9-IFERROR(MATCH(LEFT(Cover!$C$10,3),$E$5:$P$5,0),1),3)=0),"X",IF(AND($D109="Annually",9=IFERROR(MATCH(LEFT(Cover!$C$11,3),$E$5:$P$5,0),1)),"X","")))</f>
        <v/>
      </c>
      <c r="N109" s="37" t="str">
        <f>IF($D109="Monthly","X",IF(AND($D109="Quarterly",MOD(10-IFERROR(MATCH(LEFT(Cover!$C$10,3),$E$5:$P$5,0),1),3)=0),"X",IF(AND($D109="Annually",10=IFERROR(MATCH(LEFT(Cover!$C$11,3),$E$5:$P$5,0),1)),"X","")))</f>
        <v/>
      </c>
      <c r="O109" s="37" t="str">
        <f>IF($D109="Monthly","X",IF(AND($D109="Quarterly",MOD(11-IFERROR(MATCH(LEFT(Cover!$C$10,3),$E$5:$P$5,0),1),3)=0),"X",IF(AND($D109="Annually",11=IFERROR(MATCH(LEFT(Cover!$C$11,3),$E$5:$P$5,0),1)),"X","")))</f>
        <v/>
      </c>
      <c r="P109" s="37" t="str">
        <f>IF($D109="Monthly","X",IF(AND($D109="Quarterly",MOD(12-IFERROR(MATCH(LEFT(Cover!$C$10,3),$E$5:$P$5,0),1),3)=0),"X",IF(AND($D109="Annually",12=IFERROR(MATCH(LEFT(Cover!$C$11,3),$E$5:$P$5,0),1)),"X","")))</f>
        <v/>
      </c>
    </row>
    <row r="110">
      <c r="A110" s="30" t="n"/>
      <c r="B110" s="31" t="n"/>
      <c r="C110" s="31" t="n"/>
      <c r="D110" s="31" t="n"/>
      <c r="E110" s="37" t="str">
        <f>IF($D110="Monthly","X",IF(AND($D110="Quarterly",MOD(1-IFERROR(MATCH(LEFT(Cover!$C$10,3),$E$5:$P$5,0),1),3)=0),"X",IF(AND($D110="Annually",1=IFERROR(MATCH(LEFT(Cover!$C$11,3),$E$5:$P$5,0),1)),"X","")))</f>
        <v/>
      </c>
      <c r="F110" s="37" t="str">
        <f>IF($D110="Monthly","X",IF(AND($D110="Quarterly",MOD(2-IFERROR(MATCH(LEFT(Cover!$C$10,3),$E$5:$P$5,0),1),3)=0),"X",IF(AND($D110="Annually",2=IFERROR(MATCH(LEFT(Cover!$C$11,3),$E$5:$P$5,0),1)),"X","")))</f>
        <v/>
      </c>
      <c r="G110" s="37" t="str">
        <f>IF($D110="Monthly","X",IF(AND($D110="Quarterly",MOD(3-IFERROR(MATCH(LEFT(Cover!$C$10,3),$E$5:$P$5,0),1),3)=0),"X",IF(AND($D110="Annually",3=IFERROR(MATCH(LEFT(Cover!$C$11,3),$E$5:$P$5,0),1)),"X","")))</f>
        <v/>
      </c>
      <c r="H110" s="37" t="str">
        <f>IF($D110="Monthly","X",IF(AND($D110="Quarterly",MOD(4-IFERROR(MATCH(LEFT(Cover!$C$10,3),$E$5:$P$5,0),1),3)=0),"X",IF(AND($D110="Annually",4=IFERROR(MATCH(LEFT(Cover!$C$11,3),$E$5:$P$5,0),1)),"X","")))</f>
        <v/>
      </c>
      <c r="I110" s="37" t="str">
        <f>IF($D110="Monthly","X",IF(AND($D110="Quarterly",MOD(5-IFERROR(MATCH(LEFT(Cover!$C$10,3),$E$5:$P$5,0),1),3)=0),"X",IF(AND($D110="Annually",5=IFERROR(MATCH(LEFT(Cover!$C$11,3),$E$5:$P$5,0),1)),"X","")))</f>
        <v/>
      </c>
      <c r="J110" s="37" t="str">
        <f>IF($D110="Monthly","X",IF(AND($D110="Quarterly",MOD(6-IFERROR(MATCH(LEFT(Cover!$C$10,3),$E$5:$P$5,0),1),3)=0),"X",IF(AND($D110="Annually",6=IFERROR(MATCH(LEFT(Cover!$C$11,3),$E$5:$P$5,0),1)),"X","")))</f>
        <v/>
      </c>
      <c r="K110" s="37" t="str">
        <f>IF($D110="Monthly","X",IF(AND($D110="Quarterly",MOD(7-IFERROR(MATCH(LEFT(Cover!$C$10,3),$E$5:$P$5,0),1),3)=0),"X",IF(AND($D110="Annually",7=IFERROR(MATCH(LEFT(Cover!$C$11,3),$E$5:$P$5,0),1)),"X","")))</f>
        <v/>
      </c>
      <c r="L110" s="37" t="str">
        <f>IF($D110="Monthly","X",IF(AND($D110="Quarterly",MOD(8-IFERROR(MATCH(LEFT(Cover!$C$10,3),$E$5:$P$5,0),1),3)=0),"X",IF(AND($D110="Annually",8=IFERROR(MATCH(LEFT(Cover!$C$11,3),$E$5:$P$5,0),1)),"X","")))</f>
        <v/>
      </c>
      <c r="M110" s="37" t="str">
        <f>IF($D110="Monthly","X",IF(AND($D110="Quarterly",MOD(9-IFERROR(MATCH(LEFT(Cover!$C$10,3),$E$5:$P$5,0),1),3)=0),"X",IF(AND($D110="Annually",9=IFERROR(MATCH(LEFT(Cover!$C$11,3),$E$5:$P$5,0),1)),"X","")))</f>
        <v/>
      </c>
      <c r="N110" s="37" t="str">
        <f>IF($D110="Monthly","X",IF(AND($D110="Quarterly",MOD(10-IFERROR(MATCH(LEFT(Cover!$C$10,3),$E$5:$P$5,0),1),3)=0),"X",IF(AND($D110="Annually",10=IFERROR(MATCH(LEFT(Cover!$C$11,3),$E$5:$P$5,0),1)),"X","")))</f>
        <v/>
      </c>
      <c r="O110" s="37" t="str">
        <f>IF($D110="Monthly","X",IF(AND($D110="Quarterly",MOD(11-IFERROR(MATCH(LEFT(Cover!$C$10,3),$E$5:$P$5,0),1),3)=0),"X",IF(AND($D110="Annually",11=IFERROR(MATCH(LEFT(Cover!$C$11,3),$E$5:$P$5,0),1)),"X","")))</f>
        <v/>
      </c>
      <c r="P110" s="37" t="str">
        <f>IF($D110="Monthly","X",IF(AND($D110="Quarterly",MOD(12-IFERROR(MATCH(LEFT(Cover!$C$10,3),$E$5:$P$5,0),1),3)=0),"X",IF(AND($D110="Annually",12=IFERROR(MATCH(LEFT(Cover!$C$11,3),$E$5:$P$5,0),1)),"X","")))</f>
        <v/>
      </c>
    </row>
    <row r="112">
      <c r="A112" s="7" t="inlineStr">
        <is>
          <t>Add your own monthly, quarterly or annual tasks in the empty yellow rows above: type the machine type and the task, and pick the frequency.</t>
        </is>
      </c>
    </row>
  </sheetData>
  <autoFilter ref="A5:P110"/>
  <conditionalFormatting sqref="E4:P4">
    <cfRule type="expression" priority="1" dxfId="0">
      <formula>AND(E4&gt;0,E4=MAX($E$4:$P$4))</formula>
    </cfRule>
  </conditionalFormatting>
  <conditionalFormatting sqref="E6:P110">
    <cfRule type="cellIs" priority="2" operator="equal" dxfId="5">
      <formula>"X"</formula>
    </cfRule>
  </conditionalFormatting>
  <dataValidations count="2">
    <dataValidation sqref="D96:D110" showDropDown="0" showInputMessage="0" showErrorMessage="1" allowBlank="1" type="list">
      <formula1>"Monthly,Quarterly,Annually"</formula1>
    </dataValidation>
    <dataValidation sqref="B96:B110" showDropDown="0" showInputMessage="0" showErrorMessage="1" allowBlank="1" errorTitle="Machine type" error="Not one of the 10 machine types. Keep it anyway?" type="list" errorStyle="warning">
      <formula1>"Pumps (centrifugal),Air compressors,Conveyors,Electric motors,Gearboxes,Filling machines,Packaging machines,CNC machines,Injection molding machines,Hydraulic systems"</formula1>
    </dataValidation>
  </dataValidations>
  <pageMargins left="0.75" right="0.75" top="1" bottom="1" header="0.5" footer="0.5"/>
  <pageSetup orientation="landscape" fitToHeight="0" fitToWidth="1"/>
  <headerFooter>
    <oddHeader/>
    <oddFooter>&amp;Loeelab.com/preventive-maintenance-checklist-template&amp;R&amp;A,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OEE Lab</dc:creator>
  <dc:title>Preventive maintenance checklist template</dc:title>
  <dc:subject>Preventive maintenance checklist by machine type: daily, weekly, monthly, quarterly and annual tasks</dc:subject>
  <dcterms:created xsi:type="dcterms:W3CDTF">2026-10-14T04:45:00Z</dcterms:created>
  <dcterms:modified xsi:type="dcterms:W3CDTF">2026-10-14T04:45:00Z</dcterms:modified>
  <cp:keywords>preventive maintenance checklist, PM checklist, maintenance template</cp:keywords>
</cp:coreProperties>
</file>